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760" activeTab="1"/>
  </bookViews>
  <sheets>
    <sheet name="Таблица 4 " sheetId="1" r:id="rId1"/>
    <sheet name="Таблица 5 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K10" i="1"/>
  <c r="J10"/>
  <c r="H10"/>
  <c r="G10"/>
  <c r="F10"/>
  <c r="E10"/>
  <c r="F14"/>
  <c r="G14"/>
  <c r="H14"/>
  <c r="I14"/>
  <c r="J14"/>
  <c r="K14"/>
  <c r="F13"/>
  <c r="G13"/>
  <c r="H13"/>
  <c r="J13"/>
  <c r="K13"/>
  <c r="F12"/>
  <c r="G12"/>
  <c r="H12"/>
  <c r="I12"/>
  <c r="J12"/>
  <c r="K12"/>
  <c r="F11"/>
  <c r="G11"/>
  <c r="H11"/>
  <c r="I11"/>
  <c r="J11"/>
  <c r="K11"/>
  <c r="F29"/>
  <c r="G29"/>
  <c r="H29"/>
  <c r="I29"/>
  <c r="J29"/>
  <c r="K29"/>
  <c r="F28"/>
  <c r="G28"/>
  <c r="H28"/>
  <c r="I28"/>
  <c r="D28" s="1"/>
  <c r="J28"/>
  <c r="K28"/>
  <c r="E28"/>
  <c r="E11"/>
  <c r="K15"/>
  <c r="J15"/>
  <c r="I15"/>
  <c r="H15"/>
  <c r="G15"/>
  <c r="F15"/>
  <c r="E15"/>
  <c r="I10" i="2"/>
  <c r="J10"/>
  <c r="D11" i="1"/>
  <c r="D14"/>
  <c r="E14"/>
  <c r="E13"/>
  <c r="D12"/>
  <c r="E12"/>
  <c r="D35"/>
  <c r="D36"/>
  <c r="F36"/>
  <c r="G36"/>
  <c r="H36"/>
  <c r="I36"/>
  <c r="J36"/>
  <c r="K36"/>
  <c r="F35"/>
  <c r="G35"/>
  <c r="H35"/>
  <c r="I35"/>
  <c r="J35"/>
  <c r="K35"/>
  <c r="E36"/>
  <c r="E35"/>
  <c r="E29"/>
  <c r="D29" s="1"/>
  <c r="F17"/>
  <c r="G17"/>
  <c r="H17"/>
  <c r="I17"/>
  <c r="J17"/>
  <c r="K17"/>
  <c r="E17"/>
  <c r="D17" s="1"/>
  <c r="F16"/>
  <c r="G16"/>
  <c r="H16"/>
  <c r="I16"/>
  <c r="J16"/>
  <c r="K16"/>
  <c r="E16"/>
  <c r="D16" s="1"/>
  <c r="F27"/>
  <c r="G27"/>
  <c r="H27"/>
  <c r="I27"/>
  <c r="J27"/>
  <c r="K27"/>
  <c r="E27"/>
  <c r="H98" i="2"/>
  <c r="H97"/>
  <c r="I13" i="1" l="1"/>
  <c r="I10" s="1"/>
  <c r="J127" i="2"/>
  <c r="I127"/>
  <c r="H127"/>
  <c r="G127"/>
  <c r="F127"/>
  <c r="E127"/>
  <c r="D127"/>
  <c r="H122"/>
  <c r="D13" i="1" l="1"/>
  <c r="I167" i="2"/>
  <c r="J167"/>
  <c r="H167"/>
  <c r="G167"/>
  <c r="F167"/>
  <c r="E167"/>
  <c r="D167"/>
  <c r="J159"/>
  <c r="I159"/>
  <c r="H159"/>
  <c r="G159"/>
  <c r="F159"/>
  <c r="E159"/>
  <c r="D159"/>
  <c r="J119"/>
  <c r="I119"/>
  <c r="H119"/>
  <c r="G119"/>
  <c r="F119"/>
  <c r="E119"/>
  <c r="D119"/>
  <c r="D40" i="1"/>
  <c r="D39"/>
  <c r="D32"/>
  <c r="E138" i="2"/>
  <c r="F138"/>
  <c r="G138"/>
  <c r="H138"/>
  <c r="I138"/>
  <c r="I135" s="1"/>
  <c r="J138"/>
  <c r="D138"/>
  <c r="E137"/>
  <c r="F137"/>
  <c r="F135" s="1"/>
  <c r="G137"/>
  <c r="H137"/>
  <c r="H135" s="1"/>
  <c r="I137"/>
  <c r="J137"/>
  <c r="J135" s="1"/>
  <c r="D137"/>
  <c r="E98"/>
  <c r="F98"/>
  <c r="G98"/>
  <c r="I98"/>
  <c r="J98"/>
  <c r="D98"/>
  <c r="E97"/>
  <c r="F97"/>
  <c r="G97"/>
  <c r="I97"/>
  <c r="J97"/>
  <c r="J95" s="1"/>
  <c r="D97"/>
  <c r="E18"/>
  <c r="E10" s="1"/>
  <c r="F18"/>
  <c r="F10" s="1"/>
  <c r="G18"/>
  <c r="G10" s="1"/>
  <c r="H18"/>
  <c r="I18"/>
  <c r="J18"/>
  <c r="E17"/>
  <c r="E9" s="1"/>
  <c r="F17"/>
  <c r="G17"/>
  <c r="G9" s="1"/>
  <c r="H17"/>
  <c r="I17"/>
  <c r="I9" s="1"/>
  <c r="J17"/>
  <c r="D18"/>
  <c r="D10" s="1"/>
  <c r="D17"/>
  <c r="D9" s="1"/>
  <c r="E183"/>
  <c r="F183"/>
  <c r="G183"/>
  <c r="H183"/>
  <c r="I183"/>
  <c r="J183"/>
  <c r="D183"/>
  <c r="E175"/>
  <c r="F175"/>
  <c r="G175"/>
  <c r="H175"/>
  <c r="I175"/>
  <c r="J175"/>
  <c r="D175"/>
  <c r="E151"/>
  <c r="F151"/>
  <c r="G151"/>
  <c r="H151"/>
  <c r="I151"/>
  <c r="J151"/>
  <c r="D151"/>
  <c r="E143"/>
  <c r="F143"/>
  <c r="G143"/>
  <c r="H143"/>
  <c r="I143"/>
  <c r="J143"/>
  <c r="D143"/>
  <c r="E135"/>
  <c r="E111"/>
  <c r="F111"/>
  <c r="G111"/>
  <c r="H111"/>
  <c r="I111"/>
  <c r="J111"/>
  <c r="D111"/>
  <c r="E103"/>
  <c r="F103"/>
  <c r="G103"/>
  <c r="H103"/>
  <c r="I103"/>
  <c r="J103"/>
  <c r="D103"/>
  <c r="F95"/>
  <c r="I95"/>
  <c r="D95"/>
  <c r="E87"/>
  <c r="F87"/>
  <c r="G87"/>
  <c r="H87"/>
  <c r="I87"/>
  <c r="J87"/>
  <c r="D87"/>
  <c r="E79"/>
  <c r="F79"/>
  <c r="G79"/>
  <c r="H79"/>
  <c r="I79"/>
  <c r="J79"/>
  <c r="D79"/>
  <c r="E71"/>
  <c r="F71"/>
  <c r="G71"/>
  <c r="H71"/>
  <c r="I71"/>
  <c r="J71"/>
  <c r="D71"/>
  <c r="E63"/>
  <c r="F63"/>
  <c r="G63"/>
  <c r="H63"/>
  <c r="I63"/>
  <c r="J63"/>
  <c r="D63"/>
  <c r="E55"/>
  <c r="F55"/>
  <c r="G55"/>
  <c r="H55"/>
  <c r="I55"/>
  <c r="J55"/>
  <c r="D55"/>
  <c r="E47"/>
  <c r="F47"/>
  <c r="G47"/>
  <c r="H47"/>
  <c r="I47"/>
  <c r="J47"/>
  <c r="D47"/>
  <c r="E39"/>
  <c r="F39"/>
  <c r="G39"/>
  <c r="H39"/>
  <c r="I39"/>
  <c r="J39"/>
  <c r="D39"/>
  <c r="E31"/>
  <c r="F31"/>
  <c r="G31"/>
  <c r="H31"/>
  <c r="I31"/>
  <c r="J31"/>
  <c r="D31"/>
  <c r="E23"/>
  <c r="F23"/>
  <c r="G23"/>
  <c r="H23"/>
  <c r="I23"/>
  <c r="J23"/>
  <c r="D23"/>
  <c r="E15"/>
  <c r="F15"/>
  <c r="G15"/>
  <c r="J15"/>
  <c r="F34" i="1"/>
  <c r="G34"/>
  <c r="H34"/>
  <c r="I34"/>
  <c r="J34"/>
  <c r="K34"/>
  <c r="E34"/>
  <c r="D42"/>
  <c r="D41"/>
  <c r="D37"/>
  <c r="D38"/>
  <c r="D30"/>
  <c r="D31"/>
  <c r="D24"/>
  <c r="D25"/>
  <c r="D26"/>
  <c r="D20"/>
  <c r="D21"/>
  <c r="D22"/>
  <c r="D23"/>
  <c r="D19"/>
  <c r="D18"/>
  <c r="I7" i="2" l="1"/>
  <c r="D135"/>
  <c r="G135"/>
  <c r="G95"/>
  <c r="E95"/>
  <c r="H10"/>
  <c r="D15"/>
  <c r="I15"/>
  <c r="J9"/>
  <c r="J7" s="1"/>
  <c r="F9"/>
  <c r="F7"/>
  <c r="H95"/>
  <c r="G7"/>
  <c r="E7"/>
  <c r="H15"/>
  <c r="H9"/>
  <c r="D7"/>
  <c r="D34" i="1"/>
  <c r="D27"/>
  <c r="D15"/>
  <c r="D10" l="1"/>
  <c r="H7" i="2"/>
</calcChain>
</file>

<file path=xl/sharedStrings.xml><?xml version="1.0" encoding="utf-8"?>
<sst xmlns="http://schemas.openxmlformats.org/spreadsheetml/2006/main" count="338" uniqueCount="96">
  <si>
    <t xml:space="preserve">Статус </t>
  </si>
  <si>
    <t>Наименование муниципальной программы, подпрограммы муниципальной программы, ведомственной целевой программы, основного мероприятия</t>
  </si>
  <si>
    <t xml:space="preserve">Ответственный исполнитель, соисполнители, </t>
  </si>
  <si>
    <t>всего</t>
  </si>
  <si>
    <t>2015 год</t>
  </si>
  <si>
    <t>2016 год</t>
  </si>
  <si>
    <t xml:space="preserve">2017 год </t>
  </si>
  <si>
    <t>2018 год</t>
  </si>
  <si>
    <t xml:space="preserve">2019 год </t>
  </si>
  <si>
    <t>2020 год</t>
  </si>
  <si>
    <t xml:space="preserve">2021 год </t>
  </si>
  <si>
    <t>Расходы (тыс. руб.), годы</t>
  </si>
  <si>
    <t xml:space="preserve">Ресурсное обеспечение
реализации муниципальной программы муниципального образования муниципального района «Ижемский» 
«Развитие транспортной системы» за счет средств бюджета муниципального района «Ижемский»
(с учетом средств республиканского бюджета Республики Коми и федерального бюджета)
</t>
  </si>
  <si>
    <t>Муниципальная программа</t>
  </si>
  <si>
    <t>«Развитие транспортной системы»</t>
  </si>
  <si>
    <t>Подпрограмма 1.</t>
  </si>
  <si>
    <t>Развитие транспортной инфраструктуры и дорожного хозяйства</t>
  </si>
  <si>
    <t>Всего</t>
  </si>
  <si>
    <t xml:space="preserve">Основное 
мероприятие 1.1.1
</t>
  </si>
  <si>
    <t>Основное мероприятие 1.1.1</t>
  </si>
  <si>
    <t>Отдел территориального развития и коммунального хозяйства администрации муниципального района «Ижемский»</t>
  </si>
  <si>
    <t>Основное мероприятие 1.1.2</t>
  </si>
  <si>
    <t>Основное мероприятие 1.1.3</t>
  </si>
  <si>
    <t>Основное мероприятие 1.1.4</t>
  </si>
  <si>
    <t>Основное мероприятие 1.1.5</t>
  </si>
  <si>
    <t>Основное мероприятие 1.1.6</t>
  </si>
  <si>
    <t>Обеспечение содержания, ремонта и капитального ремонта автомобильных дорог общего пользования местного значения и улично-дорожной сети</t>
  </si>
  <si>
    <t xml:space="preserve">Содержание элементов наплавного моста </t>
  </si>
  <si>
    <t>Реализация народных проектов в сфере дорожной деятельности</t>
  </si>
  <si>
    <t xml:space="preserve">Обслуживание наплавного моста </t>
  </si>
  <si>
    <t>Основное мероприятие 1.2.1</t>
  </si>
  <si>
    <t>Основное мероприятие 1.2.2</t>
  </si>
  <si>
    <t>Основное мероприятие 1.2.3</t>
  </si>
  <si>
    <t>Проведение ремонта улично-дорожной сети</t>
  </si>
  <si>
    <t>Приобретение оборудования, техники и другого имущества, необходимого для осуществления дорожной деятельности</t>
  </si>
  <si>
    <t>Проведение работ по технической инвентаризации и государственной регистрации прав на автомобильные дороги общего пользования  местного значения и внесение сведений о них в государственный кадастр недвижимости</t>
  </si>
  <si>
    <t>Отдел по управлению земельными ресурсами и муниципальным имуществом муниципального района «Ижемский»</t>
  </si>
  <si>
    <t>Подпрограмма 2.</t>
  </si>
  <si>
    <t xml:space="preserve">Всего </t>
  </si>
  <si>
    <t xml:space="preserve">Подпрограмма 2.
</t>
  </si>
  <si>
    <t>«Организация транспортного обслуживания населения на территории  муниципального района «Ижемский»</t>
  </si>
  <si>
    <t xml:space="preserve">Основное 
мероприятие 2.1.1
</t>
  </si>
  <si>
    <t>Организация осуществления перевозок пассажиров и багажа автомобильным транспортом</t>
  </si>
  <si>
    <t xml:space="preserve">Основное 
мероприятие 2.1.2
</t>
  </si>
  <si>
    <t>Организация осуществления перевозок пассажиров и багажа водным транспортом</t>
  </si>
  <si>
    <t>Подпрограмма 3.</t>
  </si>
  <si>
    <t>«Повышение безопасности дорожного движения на территории муниципального района «Ижемский»</t>
  </si>
  <si>
    <t xml:space="preserve">Основное 
мероприятие 3.2.1
</t>
  </si>
  <si>
    <t xml:space="preserve">Основное 
мероприятие 3.2.7
</t>
  </si>
  <si>
    <t>Обеспечение участия команды учащихся школ муниципального района «Ижемский» на республиканских соревнованиях «Безопасное колесо»</t>
  </si>
  <si>
    <t>Проведение районных соревнований юных инспекторов движения «Безопасное колесо» среди учащихся школ муниципального района «Ижемский»</t>
  </si>
  <si>
    <t xml:space="preserve">Основное 
мероприятие 3.3.1
</t>
  </si>
  <si>
    <t>Обеспечение обустройства и содержания технических средств организации дорожного движения на автомобильных дорогах общего пользования местного значения, улицах, проездах</t>
  </si>
  <si>
    <t>Обеспечение обустройства и установки автобусных павильонов на автомобильных дорогах общего пользования местного значения</t>
  </si>
  <si>
    <t>Статус</t>
  </si>
  <si>
    <t xml:space="preserve">Источник финансирования </t>
  </si>
  <si>
    <t>2017 год</t>
  </si>
  <si>
    <t>2021 год</t>
  </si>
  <si>
    <t xml:space="preserve">Оценка расходов 
(тыс. руб.), годы
</t>
  </si>
  <si>
    <t>Развитие транспортной системы</t>
  </si>
  <si>
    <t>Всего в том числе:</t>
  </si>
  <si>
    <t>федеральный бюджет</t>
  </si>
  <si>
    <t>республиканский бюджет Республики Коми</t>
  </si>
  <si>
    <t>бюджет муниципального района «Ижемский»*</t>
  </si>
  <si>
    <t>бюджет сельских поселений**</t>
  </si>
  <si>
    <t>государственные внебюджетные фонды</t>
  </si>
  <si>
    <t>юридические лица***</t>
  </si>
  <si>
    <t>средства от приносящей доход деятельности</t>
  </si>
  <si>
    <t>Таблица 5</t>
  </si>
  <si>
    <t xml:space="preserve">Основное 
мероприятие 1.1.2
</t>
  </si>
  <si>
    <t>Оборудование и содержание ледовых переправ и зимних автомобильных дорог общего пользования местного значения</t>
  </si>
  <si>
    <t xml:space="preserve">Основное 
мероприятие 1.1.3
</t>
  </si>
  <si>
    <t xml:space="preserve">Основное 
мероприятие 1.1.4
</t>
  </si>
  <si>
    <t xml:space="preserve">Основное 
мероприятие 1.1.5
</t>
  </si>
  <si>
    <t xml:space="preserve">Основное 
мероприятие 1.1.6
</t>
  </si>
  <si>
    <t xml:space="preserve">Основное 
мероприятие 1.2.1
</t>
  </si>
  <si>
    <t xml:space="preserve">Основное 
мероприятие 1.2.2
</t>
  </si>
  <si>
    <t xml:space="preserve">Основное 
мероприятие 1.2.3
</t>
  </si>
  <si>
    <t>».</t>
  </si>
  <si>
    <t xml:space="preserve">Основное 
мероприятие 2.1.3
</t>
  </si>
  <si>
    <t xml:space="preserve">Приобретение транспортных средств для осуществления пассажирских перевозок на автомобильном транспорте </t>
  </si>
  <si>
    <t xml:space="preserve">Основное 
мероприятие 3.2.8
</t>
  </si>
  <si>
    <t>Приобретение для дошкольных образовательных учреждений оборудования, позволяющего в игровой форме формировать навыки безопасного поведения на улично-дорожной сети</t>
  </si>
  <si>
    <t xml:space="preserve">Основное 
мероприятие 3.2.9
</t>
  </si>
  <si>
    <t xml:space="preserve">Изготовление и распространение световозвращающих приспособлений среди дошкольников и учащихся младших классов образовательных учреждений </t>
  </si>
  <si>
    <t>Основное мероприятие 3.3.2</t>
  </si>
  <si>
    <t>Ресурсное обеспечение и прогнозная (справочная) оценка расходов местного бюджета, республиканского бюджета Республики Коми (с учетом средств федерального бюджета), бюджетов государственных внебюджетных фондов Республики Коми и юридических лиц на реализацию целей муниципальной программы муниципального образования муниципального района «Ижемский» «Развитие транспортной системы»</t>
  </si>
  <si>
    <t xml:space="preserve">Приобретение для дошкольных образовательных учреждений оборудования, позволяющего в игровой форме формировать навыки безопасного поведения на улично-дорожной сети </t>
  </si>
  <si>
    <t xml:space="preserve">Устройство наплавного моста </t>
  </si>
  <si>
    <t>Управление   образования администрации муниципального района «Ижемский»</t>
  </si>
  <si>
    <t xml:space="preserve">Наименование муниципальной программы, подпрограммы муниципальной программы, ведомственной целевой программы, 
основного мероприятия
</t>
  </si>
  <si>
    <t xml:space="preserve">Приложение 
к постановлению администрации 
муниципального района «Ижемский»
от __ октября 2019 года № ___
</t>
  </si>
  <si>
    <t xml:space="preserve">Основное 
мероприятие 2.1.4
</t>
  </si>
  <si>
    <t xml:space="preserve">Организация осуществления перевозок пассажиров и багажа воздушным транспортом </t>
  </si>
  <si>
    <t>Отдел экономического анализа, прогнозирования и осуществления закупок  администрации муниципального района «Ижемский»</t>
  </si>
  <si>
    <t>«Таблица № 4</t>
  </si>
</sst>
</file>

<file path=xl/styles.xml><?xml version="1.0" encoding="utf-8"?>
<styleSheet xmlns="http://schemas.openxmlformats.org/spreadsheetml/2006/main">
  <numFmts count="1">
    <numFmt numFmtId="164" formatCode="0.0"/>
  </numFmts>
  <fonts count="3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top" wrapText="1"/>
    </xf>
    <xf numFmtId="0" fontId="1" fillId="0" borderId="1" xfId="0" applyFont="1" applyFill="1" applyBorder="1" applyAlignment="1">
      <alignment wrapText="1"/>
    </xf>
    <xf numFmtId="164" fontId="1" fillId="0" borderId="1" xfId="0" applyNumberFormat="1" applyFont="1" applyBorder="1"/>
    <xf numFmtId="164" fontId="1" fillId="0" borderId="1" xfId="0" applyNumberFormat="1" applyFont="1" applyFill="1" applyBorder="1"/>
    <xf numFmtId="164" fontId="2" fillId="0" borderId="1" xfId="0" applyNumberFormat="1" applyFont="1" applyBorder="1" applyAlignment="1">
      <alignment horizontal="left" vertical="top"/>
    </xf>
    <xf numFmtId="164" fontId="2" fillId="0" borderId="1" xfId="0" applyNumberFormat="1" applyFont="1" applyBorder="1"/>
    <xf numFmtId="164" fontId="2" fillId="0" borderId="1" xfId="0" applyNumberFormat="1" applyFont="1" applyFill="1" applyBorder="1"/>
    <xf numFmtId="164" fontId="2" fillId="0" borderId="1" xfId="0" applyNumberFormat="1" applyFont="1" applyFill="1" applyBorder="1" applyAlignment="1">
      <alignment horizontal="left" vertical="top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/>
    </xf>
    <xf numFmtId="0" fontId="0" fillId="0" borderId="0" xfId="0" applyAlignment="1">
      <alignment horizontal="left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/>
    </xf>
    <xf numFmtId="0" fontId="2" fillId="0" borderId="3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2" fillId="0" borderId="3" xfId="0" applyFont="1" applyBorder="1" applyAlignment="1">
      <alignment horizontal="left" vertical="top"/>
    </xf>
    <xf numFmtId="0" fontId="2" fillId="0" borderId="2" xfId="0" applyFont="1" applyBorder="1" applyAlignment="1">
      <alignment horizontal="left" vertical="top"/>
    </xf>
    <xf numFmtId="0" fontId="2" fillId="0" borderId="4" xfId="0" applyFont="1" applyBorder="1" applyAlignment="1">
      <alignment horizontal="left" vertical="top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K42"/>
  <sheetViews>
    <sheetView zoomScale="80" zoomScaleNormal="80" workbookViewId="0">
      <pane ySplit="9" topLeftCell="A10" activePane="bottomLeft" state="frozen"/>
      <selection pane="bottomLeft" activeCell="I32" sqref="I32"/>
    </sheetView>
  </sheetViews>
  <sheetFormatPr defaultRowHeight="15"/>
  <cols>
    <col min="1" max="1" width="20.5703125" customWidth="1"/>
    <col min="2" max="2" width="40.5703125" customWidth="1"/>
    <col min="3" max="3" width="29.140625" customWidth="1"/>
    <col min="4" max="4" width="10.28515625" customWidth="1"/>
    <col min="8" max="8" width="9.85546875" customWidth="1"/>
  </cols>
  <sheetData>
    <row r="2" spans="1:11" ht="44.25" customHeight="1">
      <c r="G2" s="32" t="s">
        <v>91</v>
      </c>
      <c r="H2" s="33"/>
      <c r="I2" s="33"/>
      <c r="J2" s="33"/>
      <c r="K2" s="33"/>
    </row>
    <row r="3" spans="1:11" ht="30" customHeight="1">
      <c r="G3" s="33"/>
      <c r="H3" s="33"/>
      <c r="I3" s="33"/>
      <c r="J3" s="33"/>
      <c r="K3" s="33"/>
    </row>
    <row r="4" spans="1:11" ht="30" customHeight="1">
      <c r="G4" s="1"/>
      <c r="H4" s="1"/>
      <c r="I4" s="1"/>
      <c r="J4" s="33" t="s">
        <v>95</v>
      </c>
      <c r="K4" s="33"/>
    </row>
    <row r="5" spans="1:11" ht="67.5" customHeight="1">
      <c r="A5" s="30" t="s">
        <v>12</v>
      </c>
      <c r="B5" s="31"/>
      <c r="C5" s="31"/>
      <c r="D5" s="31"/>
      <c r="E5" s="31"/>
      <c r="F5" s="31"/>
      <c r="G5" s="31"/>
      <c r="H5" s="31"/>
      <c r="I5" s="31"/>
      <c r="J5" s="31"/>
      <c r="K5" s="31"/>
    </row>
    <row r="6" spans="1:11" ht="10.5" customHeight="1">
      <c r="A6" s="31"/>
      <c r="B6" s="31"/>
      <c r="C6" s="31"/>
      <c r="D6" s="31"/>
      <c r="E6" s="31"/>
      <c r="F6" s="31"/>
      <c r="G6" s="31"/>
      <c r="H6" s="31"/>
      <c r="I6" s="31"/>
      <c r="J6" s="31"/>
      <c r="K6" s="31"/>
    </row>
    <row r="7" spans="1:11" ht="55.5" customHeight="1">
      <c r="A7" s="29" t="s">
        <v>0</v>
      </c>
      <c r="B7" s="34" t="s">
        <v>1</v>
      </c>
      <c r="C7" s="34" t="s">
        <v>2</v>
      </c>
      <c r="D7" s="29" t="s">
        <v>11</v>
      </c>
      <c r="E7" s="29"/>
      <c r="F7" s="29"/>
      <c r="G7" s="29"/>
      <c r="H7" s="29"/>
      <c r="I7" s="29"/>
      <c r="J7" s="29"/>
      <c r="K7" s="29"/>
    </row>
    <row r="8" spans="1:11" ht="36.75" customHeight="1">
      <c r="A8" s="29"/>
      <c r="B8" s="34"/>
      <c r="C8" s="34"/>
      <c r="D8" s="11" t="s">
        <v>3</v>
      </c>
      <c r="E8" s="11" t="s">
        <v>4</v>
      </c>
      <c r="F8" s="11" t="s">
        <v>5</v>
      </c>
      <c r="G8" s="11" t="s">
        <v>6</v>
      </c>
      <c r="H8" s="11" t="s">
        <v>7</v>
      </c>
      <c r="I8" s="11" t="s">
        <v>8</v>
      </c>
      <c r="J8" s="11" t="s">
        <v>9</v>
      </c>
      <c r="K8" s="11" t="s">
        <v>10</v>
      </c>
    </row>
    <row r="9" spans="1:11">
      <c r="A9" s="12">
        <v>1</v>
      </c>
      <c r="B9" s="3">
        <v>2</v>
      </c>
      <c r="C9" s="3">
        <v>3</v>
      </c>
      <c r="D9" s="12">
        <v>4</v>
      </c>
      <c r="E9" s="3">
        <v>5</v>
      </c>
      <c r="F9" s="3">
        <v>6</v>
      </c>
      <c r="G9" s="12">
        <v>7</v>
      </c>
      <c r="H9" s="3">
        <v>8</v>
      </c>
      <c r="I9" s="3">
        <v>9</v>
      </c>
      <c r="J9" s="12">
        <v>10</v>
      </c>
      <c r="K9" s="3">
        <v>11</v>
      </c>
    </row>
    <row r="10" spans="1:11" ht="29.25" customHeight="1">
      <c r="A10" s="41" t="s">
        <v>13</v>
      </c>
      <c r="B10" s="41" t="s">
        <v>14</v>
      </c>
      <c r="C10" s="5" t="s">
        <v>17</v>
      </c>
      <c r="D10" s="18">
        <f t="shared" ref="D10:D23" si="0">SUM(E10:K10)</f>
        <v>277400.60000000003</v>
      </c>
      <c r="E10" s="18">
        <f>SUM(E11:E14)</f>
        <v>21877.7</v>
      </c>
      <c r="F10" s="18">
        <f>SUM(F11:F14)</f>
        <v>32433.3</v>
      </c>
      <c r="G10" s="18">
        <f>SUM(G11:G14)</f>
        <v>34192.1</v>
      </c>
      <c r="H10" s="18">
        <f>SUM(H11:H14)</f>
        <v>124101.9</v>
      </c>
      <c r="I10" s="18">
        <f>SUM(I11:I14)</f>
        <v>32987.199999999997</v>
      </c>
      <c r="J10" s="18">
        <f>SUM(J11:J14)</f>
        <v>21407.4</v>
      </c>
      <c r="K10" s="18">
        <f>SUM(K11:K14)</f>
        <v>10401</v>
      </c>
    </row>
    <row r="11" spans="1:11" ht="71.25">
      <c r="A11" s="42"/>
      <c r="B11" s="42"/>
      <c r="C11" s="13" t="s">
        <v>20</v>
      </c>
      <c r="D11" s="18">
        <f t="shared" si="0"/>
        <v>217435.9</v>
      </c>
      <c r="E11" s="18">
        <f>SUM(E16,E35)</f>
        <v>13446.8</v>
      </c>
      <c r="F11" s="18">
        <f t="shared" ref="F11:K11" si="1">SUM(F16,F35)</f>
        <v>27725.5</v>
      </c>
      <c r="G11" s="18">
        <f t="shared" si="1"/>
        <v>26397.5</v>
      </c>
      <c r="H11" s="18">
        <f t="shared" si="1"/>
        <v>111649.09999999999</v>
      </c>
      <c r="I11" s="18">
        <f t="shared" si="1"/>
        <v>17339.8</v>
      </c>
      <c r="J11" s="18">
        <f t="shared" si="1"/>
        <v>14806.2</v>
      </c>
      <c r="K11" s="18">
        <f t="shared" si="1"/>
        <v>6071</v>
      </c>
    </row>
    <row r="12" spans="1:11" ht="85.5">
      <c r="A12" s="42"/>
      <c r="B12" s="42"/>
      <c r="C12" s="13" t="s">
        <v>36</v>
      </c>
      <c r="D12" s="18">
        <f t="shared" si="0"/>
        <v>10915.400000000001</v>
      </c>
      <c r="E12" s="18">
        <f>SUM(E17,E29)</f>
        <v>327.5</v>
      </c>
      <c r="F12" s="18">
        <f t="shared" ref="F12:K12" si="2">SUM(F17,F29)</f>
        <v>541.5</v>
      </c>
      <c r="G12" s="18">
        <f t="shared" si="2"/>
        <v>500</v>
      </c>
      <c r="H12" s="18">
        <f t="shared" si="2"/>
        <v>3700.6</v>
      </c>
      <c r="I12" s="18">
        <f t="shared" si="2"/>
        <v>5104.6000000000004</v>
      </c>
      <c r="J12" s="18">
        <f t="shared" si="2"/>
        <v>741.2</v>
      </c>
      <c r="K12" s="18">
        <f t="shared" si="2"/>
        <v>0</v>
      </c>
    </row>
    <row r="13" spans="1:11" ht="85.5">
      <c r="A13" s="42"/>
      <c r="B13" s="42"/>
      <c r="C13" s="8" t="s">
        <v>94</v>
      </c>
      <c r="D13" s="18">
        <f t="shared" si="0"/>
        <v>48698.399999999994</v>
      </c>
      <c r="E13" s="18">
        <f>SUM(E28)</f>
        <v>8038</v>
      </c>
      <c r="F13" s="18">
        <f t="shared" ref="F13:K13" si="3">SUM(F28)</f>
        <v>4071</v>
      </c>
      <c r="G13" s="18">
        <f t="shared" si="3"/>
        <v>7247.6</v>
      </c>
      <c r="H13" s="18">
        <f t="shared" si="3"/>
        <v>8699</v>
      </c>
      <c r="I13" s="18">
        <f t="shared" si="3"/>
        <v>10512.8</v>
      </c>
      <c r="J13" s="18">
        <f t="shared" si="3"/>
        <v>5830</v>
      </c>
      <c r="K13" s="18">
        <f t="shared" si="3"/>
        <v>4300</v>
      </c>
    </row>
    <row r="14" spans="1:11" ht="57.75">
      <c r="A14" s="43"/>
      <c r="B14" s="43"/>
      <c r="C14" s="4" t="s">
        <v>89</v>
      </c>
      <c r="D14" s="18">
        <f t="shared" si="0"/>
        <v>350.9</v>
      </c>
      <c r="E14" s="18">
        <f>SUM(E36)</f>
        <v>65.400000000000006</v>
      </c>
      <c r="F14" s="18">
        <f t="shared" ref="F14:K14" si="4">SUM(F36)</f>
        <v>95.3</v>
      </c>
      <c r="G14" s="18">
        <f t="shared" si="4"/>
        <v>47</v>
      </c>
      <c r="H14" s="18">
        <f t="shared" si="4"/>
        <v>53.2</v>
      </c>
      <c r="I14" s="18">
        <f t="shared" si="4"/>
        <v>30</v>
      </c>
      <c r="J14" s="18">
        <f t="shared" si="4"/>
        <v>30</v>
      </c>
      <c r="K14" s="18">
        <f t="shared" si="4"/>
        <v>30</v>
      </c>
    </row>
    <row r="15" spans="1:11" ht="43.5" customHeight="1">
      <c r="A15" s="49" t="s">
        <v>15</v>
      </c>
      <c r="B15" s="41" t="s">
        <v>16</v>
      </c>
      <c r="C15" s="5" t="s">
        <v>17</v>
      </c>
      <c r="D15" s="18">
        <f t="shared" si="0"/>
        <v>221185.8</v>
      </c>
      <c r="E15" s="18">
        <f>SUM(E16:E17)</f>
        <v>13446.8</v>
      </c>
      <c r="F15" s="18">
        <f>SUM(F16:F17)</f>
        <v>26657.3</v>
      </c>
      <c r="G15" s="18">
        <f>SUM(G16:G17)</f>
        <v>25997.5</v>
      </c>
      <c r="H15" s="18">
        <f>SUM(H16:H17)</f>
        <v>113788</v>
      </c>
      <c r="I15" s="18">
        <f>SUM(I16:I17)</f>
        <v>19677.8</v>
      </c>
      <c r="J15" s="18">
        <f>SUM(J16:J17)</f>
        <v>15547.400000000001</v>
      </c>
      <c r="K15" s="18">
        <f>SUM(K16:K17)</f>
        <v>6071</v>
      </c>
    </row>
    <row r="16" spans="1:11" ht="71.25">
      <c r="A16" s="50"/>
      <c r="B16" s="42"/>
      <c r="C16" s="13" t="s">
        <v>20</v>
      </c>
      <c r="D16" s="18">
        <f t="shared" si="0"/>
        <v>212920.40000000002</v>
      </c>
      <c r="E16" s="18">
        <f>SUM(E18,E19,E20,E21,E22,E23,E25)</f>
        <v>13119.3</v>
      </c>
      <c r="F16" s="18">
        <f t="shared" ref="F16:K16" si="5">SUM(F18,F19,F20,F21,F22,F23,F25)</f>
        <v>26115.8</v>
      </c>
      <c r="G16" s="18">
        <f t="shared" si="5"/>
        <v>25497.5</v>
      </c>
      <c r="H16" s="18">
        <f t="shared" si="5"/>
        <v>110087.4</v>
      </c>
      <c r="I16" s="18">
        <f t="shared" si="5"/>
        <v>17223.2</v>
      </c>
      <c r="J16" s="18">
        <f t="shared" si="5"/>
        <v>14806.2</v>
      </c>
      <c r="K16" s="18">
        <f t="shared" si="5"/>
        <v>6071</v>
      </c>
    </row>
    <row r="17" spans="1:11" ht="85.5">
      <c r="A17" s="51"/>
      <c r="B17" s="43"/>
      <c r="C17" s="13" t="s">
        <v>36</v>
      </c>
      <c r="D17" s="18">
        <f t="shared" si="0"/>
        <v>8265.4000000000015</v>
      </c>
      <c r="E17" s="18">
        <f>SUM(E24,E26)</f>
        <v>327.5</v>
      </c>
      <c r="F17" s="18">
        <f t="shared" ref="F17:K17" si="6">SUM(F24,F26)</f>
        <v>541.5</v>
      </c>
      <c r="G17" s="18">
        <f t="shared" si="6"/>
        <v>500</v>
      </c>
      <c r="H17" s="18">
        <f t="shared" si="6"/>
        <v>3700.6</v>
      </c>
      <c r="I17" s="18">
        <f t="shared" si="6"/>
        <v>2454.6</v>
      </c>
      <c r="J17" s="18">
        <f t="shared" si="6"/>
        <v>741.2</v>
      </c>
      <c r="K17" s="18">
        <f t="shared" si="6"/>
        <v>0</v>
      </c>
    </row>
    <row r="18" spans="1:11" ht="85.5" customHeight="1">
      <c r="A18" s="6" t="s">
        <v>19</v>
      </c>
      <c r="B18" s="7" t="s">
        <v>26</v>
      </c>
      <c r="C18" s="6" t="s">
        <v>20</v>
      </c>
      <c r="D18" s="15">
        <f t="shared" si="0"/>
        <v>59639.6</v>
      </c>
      <c r="E18" s="15">
        <v>5437.1</v>
      </c>
      <c r="F18" s="15">
        <v>15841.9</v>
      </c>
      <c r="G18" s="15">
        <v>9619.6</v>
      </c>
      <c r="H18" s="15">
        <v>8149.5</v>
      </c>
      <c r="I18" s="15">
        <v>7256.9</v>
      </c>
      <c r="J18" s="15">
        <v>7647.4</v>
      </c>
      <c r="K18" s="15">
        <v>5687.2</v>
      </c>
    </row>
    <row r="19" spans="1:11" ht="78" customHeight="1">
      <c r="A19" s="6" t="s">
        <v>21</v>
      </c>
      <c r="B19" s="26" t="s">
        <v>70</v>
      </c>
      <c r="C19" s="6" t="s">
        <v>20</v>
      </c>
      <c r="D19" s="15">
        <f t="shared" si="0"/>
        <v>50395.200000000004</v>
      </c>
      <c r="E19" s="15">
        <v>7682.2</v>
      </c>
      <c r="F19" s="15">
        <v>8938.1</v>
      </c>
      <c r="G19" s="15">
        <v>9423.4</v>
      </c>
      <c r="H19" s="15">
        <v>9488.9</v>
      </c>
      <c r="I19" s="15">
        <v>7320</v>
      </c>
      <c r="J19" s="15">
        <v>7158.8</v>
      </c>
      <c r="K19" s="15">
        <v>383.8</v>
      </c>
    </row>
    <row r="20" spans="1:11" ht="75">
      <c r="A20" s="6" t="s">
        <v>22</v>
      </c>
      <c r="B20" s="6" t="s">
        <v>27</v>
      </c>
      <c r="C20" s="2" t="s">
        <v>20</v>
      </c>
      <c r="D20" s="15">
        <f t="shared" si="0"/>
        <v>4340.8</v>
      </c>
      <c r="E20" s="15">
        <v>0</v>
      </c>
      <c r="F20" s="15">
        <v>1335.8</v>
      </c>
      <c r="G20" s="15">
        <v>1121</v>
      </c>
      <c r="H20" s="15">
        <v>1884</v>
      </c>
      <c r="I20" s="15">
        <v>0</v>
      </c>
      <c r="J20" s="15">
        <v>0</v>
      </c>
      <c r="K20" s="15">
        <v>0</v>
      </c>
    </row>
    <row r="21" spans="1:11" ht="75">
      <c r="A21" s="6" t="s">
        <v>23</v>
      </c>
      <c r="B21" s="6" t="s">
        <v>28</v>
      </c>
      <c r="C21" s="2" t="s">
        <v>20</v>
      </c>
      <c r="D21" s="15">
        <f t="shared" si="0"/>
        <v>334</v>
      </c>
      <c r="E21" s="15">
        <v>0</v>
      </c>
      <c r="F21" s="15">
        <v>0</v>
      </c>
      <c r="G21" s="15">
        <v>334</v>
      </c>
      <c r="H21" s="15">
        <v>0</v>
      </c>
      <c r="I21" s="15">
        <v>0</v>
      </c>
      <c r="J21" s="15">
        <v>0</v>
      </c>
      <c r="K21" s="15">
        <v>0</v>
      </c>
    </row>
    <row r="22" spans="1:11" ht="75">
      <c r="A22" s="6" t="s">
        <v>24</v>
      </c>
      <c r="B22" s="26" t="s">
        <v>88</v>
      </c>
      <c r="C22" s="2" t="s">
        <v>20</v>
      </c>
      <c r="D22" s="15">
        <f t="shared" si="0"/>
        <v>90360</v>
      </c>
      <c r="E22" s="15">
        <v>0</v>
      </c>
      <c r="F22" s="15">
        <v>0</v>
      </c>
      <c r="G22" s="15">
        <v>0</v>
      </c>
      <c r="H22" s="15">
        <v>90000</v>
      </c>
      <c r="I22" s="15">
        <v>360</v>
      </c>
      <c r="J22" s="15">
        <v>0</v>
      </c>
      <c r="K22" s="15">
        <v>0</v>
      </c>
    </row>
    <row r="23" spans="1:11" ht="75">
      <c r="A23" s="6" t="s">
        <v>25</v>
      </c>
      <c r="B23" s="6" t="s">
        <v>29</v>
      </c>
      <c r="C23" s="2" t="s">
        <v>20</v>
      </c>
      <c r="D23" s="15">
        <f t="shared" si="0"/>
        <v>2286.3000000000002</v>
      </c>
      <c r="E23" s="15">
        <v>0</v>
      </c>
      <c r="F23" s="15">
        <v>0</v>
      </c>
      <c r="G23" s="15">
        <v>0</v>
      </c>
      <c r="H23" s="15">
        <v>0</v>
      </c>
      <c r="I23" s="15">
        <v>2286.3000000000002</v>
      </c>
      <c r="J23" s="15">
        <v>0</v>
      </c>
      <c r="K23" s="15">
        <v>0</v>
      </c>
    </row>
    <row r="24" spans="1:11" ht="91.5" customHeight="1">
      <c r="A24" s="6" t="s">
        <v>30</v>
      </c>
      <c r="B24" s="6" t="s">
        <v>35</v>
      </c>
      <c r="C24" s="6" t="s">
        <v>36</v>
      </c>
      <c r="D24" s="15">
        <f t="shared" ref="D24:D26" si="7">SUM(E24:K24)</f>
        <v>2085</v>
      </c>
      <c r="E24" s="15">
        <v>327.5</v>
      </c>
      <c r="F24" s="15">
        <v>541.5</v>
      </c>
      <c r="G24" s="15">
        <v>500</v>
      </c>
      <c r="H24" s="15">
        <v>660</v>
      </c>
      <c r="I24" s="15">
        <v>56</v>
      </c>
      <c r="J24" s="15">
        <v>0</v>
      </c>
      <c r="K24" s="15">
        <v>0</v>
      </c>
    </row>
    <row r="25" spans="1:11" ht="77.25" customHeight="1">
      <c r="A25" s="6" t="s">
        <v>31</v>
      </c>
      <c r="B25" s="6" t="s">
        <v>33</v>
      </c>
      <c r="C25" s="6" t="s">
        <v>20</v>
      </c>
      <c r="D25" s="15">
        <f t="shared" si="7"/>
        <v>5564.5</v>
      </c>
      <c r="E25" s="15">
        <v>0</v>
      </c>
      <c r="F25" s="15">
        <v>0</v>
      </c>
      <c r="G25" s="15">
        <v>4999.5</v>
      </c>
      <c r="H25" s="15">
        <v>565</v>
      </c>
      <c r="I25" s="15">
        <v>0</v>
      </c>
      <c r="J25" s="15">
        <v>0</v>
      </c>
      <c r="K25" s="15">
        <v>0</v>
      </c>
    </row>
    <row r="26" spans="1:11" ht="75">
      <c r="A26" s="6" t="s">
        <v>32</v>
      </c>
      <c r="B26" s="6" t="s">
        <v>34</v>
      </c>
      <c r="C26" s="6" t="s">
        <v>36</v>
      </c>
      <c r="D26" s="15">
        <f t="shared" si="7"/>
        <v>6180.4</v>
      </c>
      <c r="E26" s="15">
        <v>0</v>
      </c>
      <c r="F26" s="15">
        <v>0</v>
      </c>
      <c r="G26" s="15">
        <v>0</v>
      </c>
      <c r="H26" s="15">
        <v>3040.6</v>
      </c>
      <c r="I26" s="15">
        <v>2398.6</v>
      </c>
      <c r="J26" s="15">
        <v>741.2</v>
      </c>
      <c r="K26" s="15">
        <v>0</v>
      </c>
    </row>
    <row r="27" spans="1:11" ht="57" customHeight="1">
      <c r="A27" s="41" t="s">
        <v>39</v>
      </c>
      <c r="B27" s="52" t="s">
        <v>40</v>
      </c>
      <c r="C27" s="8" t="s">
        <v>38</v>
      </c>
      <c r="D27" s="19">
        <f>SUM(E27:K27)</f>
        <v>51348.399999999994</v>
      </c>
      <c r="E27" s="18">
        <f>SUM(E30:E33)</f>
        <v>8038</v>
      </c>
      <c r="F27" s="18">
        <f t="shared" ref="F27:K27" si="8">SUM(F30:F33)</f>
        <v>4071</v>
      </c>
      <c r="G27" s="18">
        <f t="shared" si="8"/>
        <v>7247.6</v>
      </c>
      <c r="H27" s="18">
        <f t="shared" si="8"/>
        <v>8699</v>
      </c>
      <c r="I27" s="18">
        <f t="shared" si="8"/>
        <v>13162.8</v>
      </c>
      <c r="J27" s="18">
        <f t="shared" si="8"/>
        <v>5830</v>
      </c>
      <c r="K27" s="18">
        <f t="shared" si="8"/>
        <v>4300</v>
      </c>
    </row>
    <row r="28" spans="1:11" ht="85.5">
      <c r="A28" s="42"/>
      <c r="B28" s="54"/>
      <c r="C28" s="8" t="s">
        <v>94</v>
      </c>
      <c r="D28" s="19">
        <f t="shared" ref="D28:D29" si="9">SUM(E28:K28)</f>
        <v>48698.399999999994</v>
      </c>
      <c r="E28" s="18">
        <f>SUM(E30,E31,E33)</f>
        <v>8038</v>
      </c>
      <c r="F28" s="18">
        <f t="shared" ref="F28:K28" si="10">SUM(F30,F31,F33)</f>
        <v>4071</v>
      </c>
      <c r="G28" s="18">
        <f t="shared" si="10"/>
        <v>7247.6</v>
      </c>
      <c r="H28" s="18">
        <f t="shared" si="10"/>
        <v>8699</v>
      </c>
      <c r="I28" s="18">
        <f t="shared" si="10"/>
        <v>10512.8</v>
      </c>
      <c r="J28" s="18">
        <f t="shared" si="10"/>
        <v>5830</v>
      </c>
      <c r="K28" s="18">
        <f t="shared" si="10"/>
        <v>4300</v>
      </c>
    </row>
    <row r="29" spans="1:11" ht="86.25">
      <c r="A29" s="43"/>
      <c r="B29" s="53"/>
      <c r="C29" s="4" t="s">
        <v>36</v>
      </c>
      <c r="D29" s="19">
        <f t="shared" si="9"/>
        <v>2650</v>
      </c>
      <c r="E29" s="18">
        <f>SUM(E32)</f>
        <v>0</v>
      </c>
      <c r="F29" s="18">
        <f t="shared" ref="F29:K29" si="11">SUM(F32)</f>
        <v>0</v>
      </c>
      <c r="G29" s="18">
        <f t="shared" si="11"/>
        <v>0</v>
      </c>
      <c r="H29" s="18">
        <f t="shared" si="11"/>
        <v>0</v>
      </c>
      <c r="I29" s="18">
        <f t="shared" si="11"/>
        <v>2650</v>
      </c>
      <c r="J29" s="18">
        <f t="shared" si="11"/>
        <v>0</v>
      </c>
      <c r="K29" s="18">
        <f t="shared" si="11"/>
        <v>0</v>
      </c>
    </row>
    <row r="30" spans="1:11" ht="90">
      <c r="A30" s="2" t="s">
        <v>41</v>
      </c>
      <c r="B30" s="7" t="s">
        <v>42</v>
      </c>
      <c r="C30" s="9" t="s">
        <v>94</v>
      </c>
      <c r="D30" s="16">
        <f t="shared" ref="D30:D42" si="12">SUM(E30:K30)</f>
        <v>25777.800000000003</v>
      </c>
      <c r="E30" s="15">
        <v>3607</v>
      </c>
      <c r="F30" s="15">
        <v>1371.9</v>
      </c>
      <c r="G30" s="15">
        <v>2192.3000000000002</v>
      </c>
      <c r="H30" s="15">
        <v>4277.5</v>
      </c>
      <c r="I30" s="15">
        <v>4699.1000000000004</v>
      </c>
      <c r="J30" s="15">
        <v>5580</v>
      </c>
      <c r="K30" s="15">
        <v>4050</v>
      </c>
    </row>
    <row r="31" spans="1:11" ht="90">
      <c r="A31" s="2" t="s">
        <v>43</v>
      </c>
      <c r="B31" s="6" t="s">
        <v>44</v>
      </c>
      <c r="C31" s="2" t="s">
        <v>94</v>
      </c>
      <c r="D31" s="16">
        <f t="shared" si="12"/>
        <v>22852.600000000002</v>
      </c>
      <c r="E31" s="15">
        <v>4431</v>
      </c>
      <c r="F31" s="15">
        <v>2699.1</v>
      </c>
      <c r="G31" s="15">
        <v>5055.3</v>
      </c>
      <c r="H31" s="15">
        <v>4421.5</v>
      </c>
      <c r="I31" s="15">
        <v>5745.7</v>
      </c>
      <c r="J31" s="15">
        <v>250</v>
      </c>
      <c r="K31" s="15">
        <v>250</v>
      </c>
    </row>
    <row r="32" spans="1:11" ht="75">
      <c r="A32" s="2" t="s">
        <v>79</v>
      </c>
      <c r="B32" s="23" t="s">
        <v>80</v>
      </c>
      <c r="C32" s="2" t="s">
        <v>36</v>
      </c>
      <c r="D32" s="16">
        <f t="shared" si="12"/>
        <v>2650</v>
      </c>
      <c r="E32" s="15">
        <v>0</v>
      </c>
      <c r="F32" s="15">
        <v>0</v>
      </c>
      <c r="G32" s="15">
        <v>0</v>
      </c>
      <c r="H32" s="15">
        <v>0</v>
      </c>
      <c r="I32" s="15">
        <v>2650</v>
      </c>
      <c r="J32" s="15">
        <v>0</v>
      </c>
      <c r="K32" s="15">
        <v>0</v>
      </c>
    </row>
    <row r="33" spans="1:11" ht="90">
      <c r="A33" s="2" t="s">
        <v>92</v>
      </c>
      <c r="B33" s="27" t="s">
        <v>93</v>
      </c>
      <c r="C33" s="2" t="s">
        <v>94</v>
      </c>
      <c r="D33" s="16">
        <v>0</v>
      </c>
      <c r="E33" s="16">
        <v>0</v>
      </c>
      <c r="F33" s="16">
        <v>0</v>
      </c>
      <c r="G33" s="16">
        <v>0</v>
      </c>
      <c r="H33" s="16">
        <v>0</v>
      </c>
      <c r="I33" s="16">
        <v>68</v>
      </c>
      <c r="J33" s="16">
        <v>0</v>
      </c>
      <c r="K33" s="16">
        <v>0</v>
      </c>
    </row>
    <row r="34" spans="1:11" ht="42.75" customHeight="1">
      <c r="A34" s="49" t="s">
        <v>45</v>
      </c>
      <c r="B34" s="41" t="s">
        <v>46</v>
      </c>
      <c r="C34" s="8" t="s">
        <v>38</v>
      </c>
      <c r="D34" s="20">
        <f t="shared" si="12"/>
        <v>4866.4000000000005</v>
      </c>
      <c r="E34" s="17">
        <f>SUM(E37:E42)</f>
        <v>392.9</v>
      </c>
      <c r="F34" s="17">
        <f t="shared" ref="F34:K34" si="13">SUM(F37:F42)</f>
        <v>1705</v>
      </c>
      <c r="G34" s="17">
        <f t="shared" si="13"/>
        <v>947</v>
      </c>
      <c r="H34" s="17">
        <f t="shared" si="13"/>
        <v>1614.9</v>
      </c>
      <c r="I34" s="17">
        <f t="shared" si="13"/>
        <v>146.6</v>
      </c>
      <c r="J34" s="17">
        <f t="shared" si="13"/>
        <v>30</v>
      </c>
      <c r="K34" s="17">
        <f t="shared" si="13"/>
        <v>30</v>
      </c>
    </row>
    <row r="35" spans="1:11" ht="72">
      <c r="A35" s="50"/>
      <c r="B35" s="42"/>
      <c r="C35" s="4" t="s">
        <v>20</v>
      </c>
      <c r="D35" s="20">
        <f t="shared" si="12"/>
        <v>4515.5</v>
      </c>
      <c r="E35" s="17">
        <f>SUM(E41,E42)</f>
        <v>327.5</v>
      </c>
      <c r="F35" s="17">
        <f t="shared" ref="F35:K35" si="14">SUM(F41,F42)</f>
        <v>1609.7</v>
      </c>
      <c r="G35" s="17">
        <f t="shared" si="14"/>
        <v>900</v>
      </c>
      <c r="H35" s="17">
        <f t="shared" si="14"/>
        <v>1561.7</v>
      </c>
      <c r="I35" s="17">
        <f t="shared" si="14"/>
        <v>116.6</v>
      </c>
      <c r="J35" s="17">
        <f t="shared" si="14"/>
        <v>0</v>
      </c>
      <c r="K35" s="17">
        <f t="shared" si="14"/>
        <v>0</v>
      </c>
    </row>
    <row r="36" spans="1:11" ht="57.75">
      <c r="A36" s="51"/>
      <c r="B36" s="43"/>
      <c r="C36" s="4" t="s">
        <v>89</v>
      </c>
      <c r="D36" s="20">
        <f t="shared" si="12"/>
        <v>350.9</v>
      </c>
      <c r="E36" s="17">
        <f>SUM(E37,E38,E39,E40)</f>
        <v>65.400000000000006</v>
      </c>
      <c r="F36" s="17">
        <f t="shared" ref="F36:K36" si="15">SUM(F37,F38,F39,F40)</f>
        <v>95.3</v>
      </c>
      <c r="G36" s="17">
        <f t="shared" si="15"/>
        <v>47</v>
      </c>
      <c r="H36" s="17">
        <f t="shared" si="15"/>
        <v>53.2</v>
      </c>
      <c r="I36" s="17">
        <f t="shared" si="15"/>
        <v>30</v>
      </c>
      <c r="J36" s="17">
        <f t="shared" si="15"/>
        <v>30</v>
      </c>
      <c r="K36" s="17">
        <f t="shared" si="15"/>
        <v>30</v>
      </c>
    </row>
    <row r="37" spans="1:11" ht="60">
      <c r="A37" s="2" t="s">
        <v>47</v>
      </c>
      <c r="B37" s="2" t="s">
        <v>50</v>
      </c>
      <c r="C37" s="2" t="s">
        <v>89</v>
      </c>
      <c r="D37" s="16">
        <f t="shared" si="12"/>
        <v>142.5</v>
      </c>
      <c r="E37" s="15">
        <v>45</v>
      </c>
      <c r="F37" s="15">
        <v>50.5</v>
      </c>
      <c r="G37" s="15">
        <v>23.5</v>
      </c>
      <c r="H37" s="15">
        <v>23.5</v>
      </c>
      <c r="I37" s="15">
        <v>0</v>
      </c>
      <c r="J37" s="15">
        <v>0</v>
      </c>
      <c r="K37" s="15">
        <v>0</v>
      </c>
    </row>
    <row r="38" spans="1:11" ht="60">
      <c r="A38" s="2" t="s">
        <v>48</v>
      </c>
      <c r="B38" s="14" t="s">
        <v>49</v>
      </c>
      <c r="C38" s="2" t="s">
        <v>89</v>
      </c>
      <c r="D38" s="16">
        <f t="shared" si="12"/>
        <v>188.39999999999998</v>
      </c>
      <c r="E38" s="15">
        <v>20.399999999999999</v>
      </c>
      <c r="F38" s="15">
        <v>44.8</v>
      </c>
      <c r="G38" s="15">
        <v>23.5</v>
      </c>
      <c r="H38" s="15">
        <v>29.7</v>
      </c>
      <c r="I38" s="15">
        <v>30</v>
      </c>
      <c r="J38" s="15">
        <v>10</v>
      </c>
      <c r="K38" s="15">
        <v>30</v>
      </c>
    </row>
    <row r="39" spans="1:11" ht="75">
      <c r="A39" s="2" t="s">
        <v>81</v>
      </c>
      <c r="B39" s="14" t="s">
        <v>82</v>
      </c>
      <c r="C39" s="2" t="s">
        <v>89</v>
      </c>
      <c r="D39" s="16">
        <f t="shared" si="12"/>
        <v>15</v>
      </c>
      <c r="E39" s="15">
        <v>0</v>
      </c>
      <c r="F39" s="15">
        <v>0</v>
      </c>
      <c r="G39" s="15">
        <v>0</v>
      </c>
      <c r="H39" s="15">
        <v>0</v>
      </c>
      <c r="I39" s="15">
        <v>0</v>
      </c>
      <c r="J39" s="15">
        <v>15</v>
      </c>
      <c r="K39" s="15">
        <v>0</v>
      </c>
    </row>
    <row r="40" spans="1:11" ht="60">
      <c r="A40" s="2" t="s">
        <v>83</v>
      </c>
      <c r="B40" s="14" t="s">
        <v>84</v>
      </c>
      <c r="C40" s="2" t="s">
        <v>89</v>
      </c>
      <c r="D40" s="16">
        <f t="shared" si="12"/>
        <v>5</v>
      </c>
      <c r="E40" s="15">
        <v>0</v>
      </c>
      <c r="F40" s="15">
        <v>0</v>
      </c>
      <c r="G40" s="15">
        <v>0</v>
      </c>
      <c r="H40" s="15">
        <v>0</v>
      </c>
      <c r="I40" s="15">
        <v>0</v>
      </c>
      <c r="J40" s="15">
        <v>5</v>
      </c>
      <c r="K40" s="15">
        <v>0</v>
      </c>
    </row>
    <row r="41" spans="1:11" ht="75">
      <c r="A41" s="2" t="s">
        <v>51</v>
      </c>
      <c r="B41" s="14" t="s">
        <v>52</v>
      </c>
      <c r="C41" s="2" t="s">
        <v>20</v>
      </c>
      <c r="D41" s="16">
        <f t="shared" si="12"/>
        <v>3251.9</v>
      </c>
      <c r="E41" s="15">
        <v>327.5</v>
      </c>
      <c r="F41" s="15">
        <v>1159.7</v>
      </c>
      <c r="G41" s="15">
        <v>400</v>
      </c>
      <c r="H41" s="15">
        <v>1274.7</v>
      </c>
      <c r="I41" s="15">
        <v>90</v>
      </c>
      <c r="J41" s="15">
        <v>0</v>
      </c>
      <c r="K41" s="15">
        <v>0</v>
      </c>
    </row>
    <row r="42" spans="1:11" ht="75">
      <c r="A42" s="14" t="s">
        <v>85</v>
      </c>
      <c r="B42" s="21" t="s">
        <v>53</v>
      </c>
      <c r="C42" s="2" t="s">
        <v>20</v>
      </c>
      <c r="D42" s="16">
        <f t="shared" si="12"/>
        <v>1263.5999999999999</v>
      </c>
      <c r="E42" s="15">
        <v>0</v>
      </c>
      <c r="F42" s="15">
        <v>450</v>
      </c>
      <c r="G42" s="15">
        <v>500</v>
      </c>
      <c r="H42" s="15">
        <v>287</v>
      </c>
      <c r="I42" s="15">
        <v>26.6</v>
      </c>
      <c r="J42" s="15">
        <v>0</v>
      </c>
      <c r="K42" s="15">
        <v>0</v>
      </c>
    </row>
  </sheetData>
  <mergeCells count="15">
    <mergeCell ref="A34:A36"/>
    <mergeCell ref="B34:B36"/>
    <mergeCell ref="B10:B14"/>
    <mergeCell ref="A10:A14"/>
    <mergeCell ref="B15:B17"/>
    <mergeCell ref="A15:A17"/>
    <mergeCell ref="B27:B29"/>
    <mergeCell ref="A27:A29"/>
    <mergeCell ref="D7:K7"/>
    <mergeCell ref="A5:K6"/>
    <mergeCell ref="G2:K3"/>
    <mergeCell ref="J4:K4"/>
    <mergeCell ref="A7:A8"/>
    <mergeCell ref="B7:B8"/>
    <mergeCell ref="C7:C8"/>
  </mergeCells>
  <pageMargins left="0.7" right="0.7" top="0.75" bottom="0.75" header="0.3" footer="0.3"/>
  <pageSetup paperSize="9" scale="7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J191"/>
  <sheetViews>
    <sheetView tabSelected="1" topLeftCell="A94" workbookViewId="0">
      <selection activeCell="H15" sqref="H15"/>
    </sheetView>
  </sheetViews>
  <sheetFormatPr defaultRowHeight="15"/>
  <cols>
    <col min="1" max="1" width="19.28515625" customWidth="1"/>
    <col min="2" max="2" width="31.85546875" customWidth="1"/>
    <col min="3" max="3" width="27" customWidth="1"/>
    <col min="7" max="7" width="10.42578125" customWidth="1"/>
  </cols>
  <sheetData>
    <row r="2" spans="1:10">
      <c r="I2" s="33" t="s">
        <v>68</v>
      </c>
      <c r="J2" s="33"/>
    </row>
    <row r="3" spans="1:10" ht="75.75" customHeight="1">
      <c r="A3" s="44" t="s">
        <v>86</v>
      </c>
      <c r="B3" s="44"/>
      <c r="C3" s="44"/>
      <c r="D3" s="44"/>
      <c r="E3" s="44"/>
      <c r="F3" s="44"/>
      <c r="G3" s="44"/>
      <c r="H3" s="44"/>
      <c r="I3" s="44"/>
      <c r="J3" s="44"/>
    </row>
    <row r="4" spans="1:10" ht="54" customHeight="1">
      <c r="A4" s="45" t="s">
        <v>54</v>
      </c>
      <c r="B4" s="34" t="s">
        <v>90</v>
      </c>
      <c r="C4" s="34" t="s">
        <v>55</v>
      </c>
      <c r="D4" s="47" t="s">
        <v>58</v>
      </c>
      <c r="E4" s="48"/>
      <c r="F4" s="48"/>
      <c r="G4" s="48"/>
      <c r="H4" s="48"/>
      <c r="I4" s="48"/>
      <c r="J4" s="48"/>
    </row>
    <row r="5" spans="1:10" ht="78" customHeight="1">
      <c r="A5" s="46"/>
      <c r="B5" s="34"/>
      <c r="C5" s="34"/>
      <c r="D5" s="11" t="s">
        <v>4</v>
      </c>
      <c r="E5" s="11" t="s">
        <v>5</v>
      </c>
      <c r="F5" s="11" t="s">
        <v>56</v>
      </c>
      <c r="G5" s="11" t="s">
        <v>7</v>
      </c>
      <c r="H5" s="11" t="s">
        <v>8</v>
      </c>
      <c r="I5" s="11" t="s">
        <v>9</v>
      </c>
      <c r="J5" s="11" t="s">
        <v>57</v>
      </c>
    </row>
    <row r="6" spans="1:10">
      <c r="A6" s="12">
        <v>1</v>
      </c>
      <c r="B6" s="12">
        <v>2</v>
      </c>
      <c r="C6" s="12">
        <v>3</v>
      </c>
      <c r="D6" s="12">
        <v>4</v>
      </c>
      <c r="E6" s="12">
        <v>5</v>
      </c>
      <c r="F6" s="12">
        <v>6</v>
      </c>
      <c r="G6" s="12">
        <v>7</v>
      </c>
      <c r="H6" s="12">
        <v>8</v>
      </c>
      <c r="I6" s="12">
        <v>9</v>
      </c>
      <c r="J6" s="12">
        <v>10</v>
      </c>
    </row>
    <row r="7" spans="1:10">
      <c r="A7" s="41" t="s">
        <v>13</v>
      </c>
      <c r="B7" s="41" t="s">
        <v>59</v>
      </c>
      <c r="C7" s="5" t="s">
        <v>60</v>
      </c>
      <c r="D7" s="18">
        <f>SUM(D8:D14)</f>
        <v>21877.7</v>
      </c>
      <c r="E7" s="18">
        <f t="shared" ref="E7:J7" si="0">SUM(E8:E14)</f>
        <v>32433.300000000003</v>
      </c>
      <c r="F7" s="18">
        <f t="shared" si="0"/>
        <v>34192.1</v>
      </c>
      <c r="G7" s="18">
        <f t="shared" si="0"/>
        <v>124101.9</v>
      </c>
      <c r="H7" s="18">
        <f t="shared" si="0"/>
        <v>32987.199999999997</v>
      </c>
      <c r="I7" s="18">
        <f t="shared" si="0"/>
        <v>21387.4</v>
      </c>
      <c r="J7" s="18">
        <f t="shared" si="0"/>
        <v>10401</v>
      </c>
    </row>
    <row r="8" spans="1:10">
      <c r="A8" s="42"/>
      <c r="B8" s="42"/>
      <c r="C8" s="5" t="s">
        <v>61</v>
      </c>
      <c r="D8" s="18"/>
      <c r="E8" s="18"/>
      <c r="F8" s="18"/>
      <c r="G8" s="18"/>
      <c r="H8" s="18"/>
      <c r="I8" s="18"/>
      <c r="J8" s="18"/>
    </row>
    <row r="9" spans="1:10" ht="35.25" customHeight="1">
      <c r="A9" s="42"/>
      <c r="B9" s="42"/>
      <c r="C9" s="4" t="s">
        <v>62</v>
      </c>
      <c r="D9" s="18">
        <f t="shared" ref="D9:J10" si="1">SUM(D17,D97,D137)</f>
        <v>14373.900000000001</v>
      </c>
      <c r="E9" s="18">
        <f t="shared" si="1"/>
        <v>14057.800000000001</v>
      </c>
      <c r="F9" s="18">
        <f t="shared" si="1"/>
        <v>17231.399999999998</v>
      </c>
      <c r="G9" s="18">
        <f t="shared" si="1"/>
        <v>46881.599999999999</v>
      </c>
      <c r="H9" s="18">
        <f t="shared" si="1"/>
        <v>15624.400000000001</v>
      </c>
      <c r="I9" s="18">
        <f t="shared" si="1"/>
        <v>0</v>
      </c>
      <c r="J9" s="18">
        <f t="shared" si="1"/>
        <v>0</v>
      </c>
    </row>
    <row r="10" spans="1:10" ht="29.25">
      <c r="A10" s="42"/>
      <c r="B10" s="42"/>
      <c r="C10" s="4" t="s">
        <v>63</v>
      </c>
      <c r="D10" s="18">
        <f t="shared" si="1"/>
        <v>7503.7999999999993</v>
      </c>
      <c r="E10" s="18">
        <f t="shared" si="1"/>
        <v>18375.5</v>
      </c>
      <c r="F10" s="18">
        <f t="shared" si="1"/>
        <v>16960.7</v>
      </c>
      <c r="G10" s="18">
        <f t="shared" si="1"/>
        <v>77220.3</v>
      </c>
      <c r="H10" s="18">
        <f t="shared" si="1"/>
        <v>17362.8</v>
      </c>
      <c r="I10" s="18">
        <f t="shared" si="1"/>
        <v>21387.4</v>
      </c>
      <c r="J10" s="18">
        <f t="shared" si="1"/>
        <v>10401</v>
      </c>
    </row>
    <row r="11" spans="1:10" ht="29.25">
      <c r="A11" s="42"/>
      <c r="B11" s="42"/>
      <c r="C11" s="4" t="s">
        <v>64</v>
      </c>
      <c r="D11" s="18"/>
      <c r="E11" s="18"/>
      <c r="F11" s="18"/>
      <c r="G11" s="18"/>
      <c r="H11" s="18"/>
      <c r="I11" s="18"/>
      <c r="J11" s="18"/>
    </row>
    <row r="12" spans="1:10" ht="29.25">
      <c r="A12" s="42"/>
      <c r="B12" s="42"/>
      <c r="C12" s="4" t="s">
        <v>65</v>
      </c>
      <c r="D12" s="18"/>
      <c r="E12" s="18"/>
      <c r="F12" s="18"/>
      <c r="G12" s="18"/>
      <c r="H12" s="18"/>
      <c r="I12" s="18"/>
      <c r="J12" s="18"/>
    </row>
    <row r="13" spans="1:10">
      <c r="A13" s="42"/>
      <c r="B13" s="42"/>
      <c r="C13" s="5" t="s">
        <v>66</v>
      </c>
      <c r="D13" s="18"/>
      <c r="E13" s="18"/>
      <c r="F13" s="18"/>
      <c r="G13" s="18"/>
      <c r="H13" s="18"/>
      <c r="I13" s="18"/>
      <c r="J13" s="18"/>
    </row>
    <row r="14" spans="1:10" ht="29.25">
      <c r="A14" s="43"/>
      <c r="B14" s="43"/>
      <c r="C14" s="4" t="s">
        <v>67</v>
      </c>
      <c r="D14" s="18"/>
      <c r="E14" s="18"/>
      <c r="F14" s="18"/>
      <c r="G14" s="18"/>
      <c r="H14" s="18"/>
      <c r="I14" s="18"/>
      <c r="J14" s="18"/>
    </row>
    <row r="15" spans="1:10">
      <c r="A15" s="40" t="s">
        <v>15</v>
      </c>
      <c r="B15" s="41" t="s">
        <v>16</v>
      </c>
      <c r="C15" s="10" t="s">
        <v>60</v>
      </c>
      <c r="D15" s="17">
        <f>SUM(D16:D22)</f>
        <v>13446.800000000001</v>
      </c>
      <c r="E15" s="17">
        <f t="shared" ref="E15:J15" si="2">SUM(E16:E22)</f>
        <v>26657.3</v>
      </c>
      <c r="F15" s="17">
        <f t="shared" si="2"/>
        <v>25997.5</v>
      </c>
      <c r="G15" s="17">
        <f t="shared" si="2"/>
        <v>113788</v>
      </c>
      <c r="H15" s="17">
        <f t="shared" si="2"/>
        <v>19677.800000000003</v>
      </c>
      <c r="I15" s="17">
        <f t="shared" si="2"/>
        <v>15547.400000000001</v>
      </c>
      <c r="J15" s="17">
        <f t="shared" si="2"/>
        <v>6071</v>
      </c>
    </row>
    <row r="16" spans="1:10">
      <c r="A16" s="40"/>
      <c r="B16" s="42"/>
      <c r="C16" s="10" t="s">
        <v>61</v>
      </c>
      <c r="D16" s="17"/>
      <c r="E16" s="17"/>
      <c r="F16" s="17"/>
      <c r="G16" s="17"/>
      <c r="H16" s="17"/>
      <c r="I16" s="17"/>
      <c r="J16" s="17"/>
    </row>
    <row r="17" spans="1:10" ht="27.75" customHeight="1">
      <c r="A17" s="40"/>
      <c r="B17" s="42"/>
      <c r="C17" s="13" t="s">
        <v>62</v>
      </c>
      <c r="D17" s="17">
        <f>SUM(D25,D33,D41,D49,D57,D65,D73,D81,D89)</f>
        <v>10169.900000000001</v>
      </c>
      <c r="E17" s="17">
        <f t="shared" ref="E17:J17" si="3">SUM(E25,E33,E41,E49,E57,E65,E73,E81,E89)</f>
        <v>11564.2</v>
      </c>
      <c r="F17" s="17">
        <f t="shared" si="3"/>
        <v>12342.599999999999</v>
      </c>
      <c r="G17" s="17">
        <f t="shared" si="3"/>
        <v>42551.1</v>
      </c>
      <c r="H17" s="17">
        <f t="shared" si="3"/>
        <v>10189.700000000001</v>
      </c>
      <c r="I17" s="17">
        <f t="shared" si="3"/>
        <v>0</v>
      </c>
      <c r="J17" s="17">
        <f t="shared" si="3"/>
        <v>0</v>
      </c>
    </row>
    <row r="18" spans="1:10" ht="28.5">
      <c r="A18" s="40"/>
      <c r="B18" s="42"/>
      <c r="C18" s="13" t="s">
        <v>63</v>
      </c>
      <c r="D18" s="17">
        <f>SUM(D26,D34,D42,D50,D58,D66,D74,D82,D90)</f>
        <v>3276.9</v>
      </c>
      <c r="E18" s="17">
        <f t="shared" ref="E18:J18" si="4">SUM(E26,E34,E42,E50,E58,E66,E74,E82,E90)</f>
        <v>15093.099999999999</v>
      </c>
      <c r="F18" s="17">
        <f t="shared" si="4"/>
        <v>13654.9</v>
      </c>
      <c r="G18" s="17">
        <f t="shared" si="4"/>
        <v>71236.900000000009</v>
      </c>
      <c r="H18" s="17">
        <f t="shared" si="4"/>
        <v>9488.1</v>
      </c>
      <c r="I18" s="17">
        <f t="shared" si="4"/>
        <v>15547.400000000001</v>
      </c>
      <c r="J18" s="17">
        <f t="shared" si="4"/>
        <v>6071</v>
      </c>
    </row>
    <row r="19" spans="1:10" ht="28.5">
      <c r="A19" s="40"/>
      <c r="B19" s="42"/>
      <c r="C19" s="13" t="s">
        <v>64</v>
      </c>
      <c r="D19" s="17"/>
      <c r="E19" s="17"/>
      <c r="F19" s="17"/>
      <c r="G19" s="17"/>
      <c r="H19" s="17"/>
      <c r="I19" s="17"/>
      <c r="J19" s="17"/>
    </row>
    <row r="20" spans="1:10" ht="28.5">
      <c r="A20" s="40"/>
      <c r="B20" s="42"/>
      <c r="C20" s="13" t="s">
        <v>65</v>
      </c>
      <c r="D20" s="17"/>
      <c r="E20" s="17"/>
      <c r="F20" s="17"/>
      <c r="G20" s="17"/>
      <c r="H20" s="17"/>
      <c r="I20" s="17"/>
      <c r="J20" s="17"/>
    </row>
    <row r="21" spans="1:10">
      <c r="A21" s="40"/>
      <c r="B21" s="42"/>
      <c r="C21" s="10" t="s">
        <v>66</v>
      </c>
      <c r="D21" s="17"/>
      <c r="E21" s="17"/>
      <c r="F21" s="17"/>
      <c r="G21" s="17"/>
      <c r="H21" s="17"/>
      <c r="I21" s="17"/>
      <c r="J21" s="17"/>
    </row>
    <row r="22" spans="1:10" ht="28.5">
      <c r="A22" s="40"/>
      <c r="B22" s="43"/>
      <c r="C22" s="13" t="s">
        <v>67</v>
      </c>
      <c r="D22" s="17"/>
      <c r="E22" s="17"/>
      <c r="F22" s="17"/>
      <c r="G22" s="17"/>
      <c r="H22" s="17"/>
      <c r="I22" s="17"/>
      <c r="J22" s="17"/>
    </row>
    <row r="23" spans="1:10">
      <c r="A23" s="35" t="s">
        <v>18</v>
      </c>
      <c r="B23" s="37" t="s">
        <v>26</v>
      </c>
      <c r="C23" s="22" t="s">
        <v>60</v>
      </c>
      <c r="D23" s="15">
        <f>SUM(D24:D30)</f>
        <v>5437.1</v>
      </c>
      <c r="E23" s="15">
        <f t="shared" ref="E23:J23" si="5">SUM(E24:E30)</f>
        <v>15841.9</v>
      </c>
      <c r="F23" s="15">
        <f t="shared" si="5"/>
        <v>9619.5999999999985</v>
      </c>
      <c r="G23" s="15">
        <f t="shared" si="5"/>
        <v>8149.5</v>
      </c>
      <c r="H23" s="15">
        <f t="shared" si="5"/>
        <v>7256.9</v>
      </c>
      <c r="I23" s="15">
        <f t="shared" si="5"/>
        <v>7647.4</v>
      </c>
      <c r="J23" s="15">
        <f t="shared" si="5"/>
        <v>5687.2</v>
      </c>
    </row>
    <row r="24" spans="1:10">
      <c r="A24" s="36"/>
      <c r="B24" s="38"/>
      <c r="C24" s="22" t="s">
        <v>61</v>
      </c>
      <c r="D24" s="15"/>
      <c r="E24" s="15"/>
      <c r="F24" s="15"/>
      <c r="G24" s="15"/>
      <c r="H24" s="15"/>
      <c r="I24" s="15"/>
      <c r="J24" s="15"/>
    </row>
    <row r="25" spans="1:10" ht="30">
      <c r="A25" s="36"/>
      <c r="B25" s="38"/>
      <c r="C25" s="6" t="s">
        <v>62</v>
      </c>
      <c r="D25" s="15">
        <v>2871.8</v>
      </c>
      <c r="E25" s="15">
        <v>3028.5</v>
      </c>
      <c r="F25" s="15">
        <v>3076.2</v>
      </c>
      <c r="G25" s="15">
        <v>3446</v>
      </c>
      <c r="H25" s="15">
        <v>3235.7</v>
      </c>
      <c r="I25" s="15">
        <v>0</v>
      </c>
      <c r="J25" s="15">
        <v>0</v>
      </c>
    </row>
    <row r="26" spans="1:10" ht="30">
      <c r="A26" s="36"/>
      <c r="B26" s="38"/>
      <c r="C26" s="6" t="s">
        <v>63</v>
      </c>
      <c r="D26" s="15">
        <v>2565.3000000000002</v>
      </c>
      <c r="E26" s="15">
        <v>12813.4</v>
      </c>
      <c r="F26" s="15">
        <v>6543.4</v>
      </c>
      <c r="G26" s="15">
        <v>4703.5</v>
      </c>
      <c r="H26" s="15">
        <v>4021.2</v>
      </c>
      <c r="I26" s="15">
        <v>7647.4</v>
      </c>
      <c r="J26" s="15">
        <v>5687.2</v>
      </c>
    </row>
    <row r="27" spans="1:10" ht="18" customHeight="1">
      <c r="A27" s="36"/>
      <c r="B27" s="38"/>
      <c r="C27" s="6" t="s">
        <v>64</v>
      </c>
      <c r="D27" s="15"/>
      <c r="E27" s="15"/>
      <c r="F27" s="15"/>
      <c r="G27" s="15"/>
      <c r="H27" s="15"/>
      <c r="I27" s="15"/>
      <c r="J27" s="15"/>
    </row>
    <row r="28" spans="1:10" ht="30">
      <c r="A28" s="36"/>
      <c r="B28" s="38"/>
      <c r="C28" s="6" t="s">
        <v>65</v>
      </c>
      <c r="D28" s="15"/>
      <c r="E28" s="15"/>
      <c r="F28" s="15"/>
      <c r="G28" s="15"/>
      <c r="H28" s="15"/>
      <c r="I28" s="15"/>
      <c r="J28" s="15"/>
    </row>
    <row r="29" spans="1:10">
      <c r="A29" s="36"/>
      <c r="B29" s="38"/>
      <c r="C29" s="22" t="s">
        <v>66</v>
      </c>
      <c r="D29" s="15"/>
      <c r="E29" s="15"/>
      <c r="F29" s="15"/>
      <c r="G29" s="15"/>
      <c r="H29" s="15"/>
      <c r="I29" s="15"/>
      <c r="J29" s="15"/>
    </row>
    <row r="30" spans="1:10" ht="30">
      <c r="A30" s="36"/>
      <c r="B30" s="39"/>
      <c r="C30" s="6" t="s">
        <v>67</v>
      </c>
      <c r="D30" s="15"/>
      <c r="E30" s="15"/>
      <c r="F30" s="15"/>
      <c r="G30" s="15"/>
      <c r="H30" s="15"/>
      <c r="I30" s="15"/>
      <c r="J30" s="15"/>
    </row>
    <row r="31" spans="1:10">
      <c r="A31" s="35" t="s">
        <v>69</v>
      </c>
      <c r="B31" s="37" t="s">
        <v>70</v>
      </c>
      <c r="C31" s="22" t="s">
        <v>60</v>
      </c>
      <c r="D31" s="15">
        <f>SUM(D32:D38)</f>
        <v>7682.2000000000007</v>
      </c>
      <c r="E31" s="15">
        <f t="shared" ref="E31:J31" si="6">SUM(E32:E38)</f>
        <v>8938.1</v>
      </c>
      <c r="F31" s="15">
        <f t="shared" si="6"/>
        <v>9423.4</v>
      </c>
      <c r="G31" s="15">
        <f t="shared" si="6"/>
        <v>9488.9</v>
      </c>
      <c r="H31" s="15">
        <f t="shared" si="6"/>
        <v>7320</v>
      </c>
      <c r="I31" s="15">
        <f t="shared" si="6"/>
        <v>7158.8</v>
      </c>
      <c r="J31" s="15">
        <f t="shared" si="6"/>
        <v>383.8</v>
      </c>
    </row>
    <row r="32" spans="1:10">
      <c r="A32" s="36"/>
      <c r="B32" s="38"/>
      <c r="C32" s="22" t="s">
        <v>61</v>
      </c>
      <c r="D32" s="15"/>
      <c r="E32" s="15"/>
      <c r="F32" s="15"/>
      <c r="G32" s="15"/>
      <c r="H32" s="15"/>
      <c r="I32" s="15"/>
      <c r="J32" s="15"/>
    </row>
    <row r="33" spans="1:10" ht="30">
      <c r="A33" s="36"/>
      <c r="B33" s="38"/>
      <c r="C33" s="6" t="s">
        <v>62</v>
      </c>
      <c r="D33" s="15">
        <v>7298.1</v>
      </c>
      <c r="E33" s="15">
        <v>8535.7000000000007</v>
      </c>
      <c r="F33" s="15">
        <v>8966.4</v>
      </c>
      <c r="G33" s="15">
        <v>9105.1</v>
      </c>
      <c r="H33" s="15">
        <v>6954</v>
      </c>
      <c r="I33" s="15">
        <v>0</v>
      </c>
      <c r="J33" s="15">
        <v>0</v>
      </c>
    </row>
    <row r="34" spans="1:10" ht="30">
      <c r="A34" s="36"/>
      <c r="B34" s="38"/>
      <c r="C34" s="6" t="s">
        <v>63</v>
      </c>
      <c r="D34" s="15">
        <v>384.1</v>
      </c>
      <c r="E34" s="15">
        <v>402.4</v>
      </c>
      <c r="F34" s="15">
        <v>457</v>
      </c>
      <c r="G34" s="15">
        <v>383.8</v>
      </c>
      <c r="H34" s="15">
        <v>366</v>
      </c>
      <c r="I34" s="15">
        <v>7158.8</v>
      </c>
      <c r="J34" s="15">
        <v>383.8</v>
      </c>
    </row>
    <row r="35" spans="1:10" ht="30">
      <c r="A35" s="36"/>
      <c r="B35" s="38"/>
      <c r="C35" s="6" t="s">
        <v>64</v>
      </c>
      <c r="D35" s="15"/>
      <c r="E35" s="15"/>
      <c r="F35" s="15"/>
      <c r="G35" s="15"/>
      <c r="H35" s="15"/>
      <c r="I35" s="15"/>
      <c r="J35" s="15"/>
    </row>
    <row r="36" spans="1:10" ht="30">
      <c r="A36" s="36"/>
      <c r="B36" s="38"/>
      <c r="C36" s="6" t="s">
        <v>65</v>
      </c>
      <c r="D36" s="15"/>
      <c r="E36" s="15"/>
      <c r="F36" s="15"/>
      <c r="G36" s="15"/>
      <c r="H36" s="15"/>
      <c r="I36" s="15"/>
      <c r="J36" s="15"/>
    </row>
    <row r="37" spans="1:10">
      <c r="A37" s="36"/>
      <c r="B37" s="38"/>
      <c r="C37" s="22" t="s">
        <v>66</v>
      </c>
      <c r="D37" s="15"/>
      <c r="E37" s="15"/>
      <c r="F37" s="15"/>
      <c r="G37" s="15"/>
      <c r="H37" s="15"/>
      <c r="I37" s="15"/>
      <c r="J37" s="15"/>
    </row>
    <row r="38" spans="1:10" ht="30">
      <c r="A38" s="36"/>
      <c r="B38" s="39"/>
      <c r="C38" s="6" t="s">
        <v>67</v>
      </c>
      <c r="D38" s="15"/>
      <c r="E38" s="15"/>
      <c r="F38" s="15"/>
      <c r="G38" s="15"/>
      <c r="H38" s="15"/>
      <c r="I38" s="15"/>
      <c r="J38" s="15"/>
    </row>
    <row r="39" spans="1:10">
      <c r="A39" s="35" t="s">
        <v>71</v>
      </c>
      <c r="B39" s="37" t="s">
        <v>27</v>
      </c>
      <c r="C39" s="22" t="s">
        <v>60</v>
      </c>
      <c r="D39" s="15">
        <f>SUM(D40:D46)</f>
        <v>0</v>
      </c>
      <c r="E39" s="15">
        <f t="shared" ref="E39:J39" si="7">SUM(E40:E46)</f>
        <v>1335.8</v>
      </c>
      <c r="F39" s="15">
        <f t="shared" si="7"/>
        <v>1121</v>
      </c>
      <c r="G39" s="15">
        <f t="shared" si="7"/>
        <v>1884</v>
      </c>
      <c r="H39" s="15">
        <f t="shared" si="7"/>
        <v>0</v>
      </c>
      <c r="I39" s="15">
        <f t="shared" si="7"/>
        <v>0</v>
      </c>
      <c r="J39" s="15">
        <f t="shared" si="7"/>
        <v>0</v>
      </c>
    </row>
    <row r="40" spans="1:10">
      <c r="A40" s="36"/>
      <c r="B40" s="38"/>
      <c r="C40" s="22" t="s">
        <v>61</v>
      </c>
      <c r="D40" s="15"/>
      <c r="E40" s="15"/>
      <c r="F40" s="15"/>
      <c r="G40" s="15"/>
      <c r="H40" s="15"/>
      <c r="I40" s="15"/>
      <c r="J40" s="15"/>
    </row>
    <row r="41" spans="1:10" ht="30">
      <c r="A41" s="36"/>
      <c r="B41" s="38"/>
      <c r="C41" s="6" t="s">
        <v>62</v>
      </c>
      <c r="D41" s="15"/>
      <c r="E41" s="15"/>
      <c r="F41" s="15"/>
      <c r="G41" s="15"/>
      <c r="H41" s="15"/>
      <c r="I41" s="15"/>
      <c r="J41" s="15"/>
    </row>
    <row r="42" spans="1:10" ht="30">
      <c r="A42" s="36"/>
      <c r="B42" s="38"/>
      <c r="C42" s="6" t="s">
        <v>63</v>
      </c>
      <c r="D42" s="15">
        <v>0</v>
      </c>
      <c r="E42" s="15">
        <v>1335.8</v>
      </c>
      <c r="F42" s="15">
        <v>1121</v>
      </c>
      <c r="G42" s="15">
        <v>1884</v>
      </c>
      <c r="H42" s="15">
        <v>0</v>
      </c>
      <c r="I42" s="15">
        <v>0</v>
      </c>
      <c r="J42" s="15">
        <v>0</v>
      </c>
    </row>
    <row r="43" spans="1:10" ht="30">
      <c r="A43" s="36"/>
      <c r="B43" s="38"/>
      <c r="C43" s="6" t="s">
        <v>64</v>
      </c>
      <c r="D43" s="15"/>
      <c r="E43" s="15"/>
      <c r="F43" s="15"/>
      <c r="G43" s="15"/>
      <c r="H43" s="15"/>
      <c r="I43" s="15"/>
      <c r="J43" s="15"/>
    </row>
    <row r="44" spans="1:10" ht="30">
      <c r="A44" s="36"/>
      <c r="B44" s="38"/>
      <c r="C44" s="6" t="s">
        <v>65</v>
      </c>
      <c r="D44" s="15"/>
      <c r="E44" s="15"/>
      <c r="F44" s="15"/>
      <c r="G44" s="15"/>
      <c r="H44" s="15"/>
      <c r="I44" s="15"/>
      <c r="J44" s="15"/>
    </row>
    <row r="45" spans="1:10">
      <c r="A45" s="36"/>
      <c r="B45" s="38"/>
      <c r="C45" s="22" t="s">
        <v>66</v>
      </c>
      <c r="D45" s="15"/>
      <c r="E45" s="15"/>
      <c r="F45" s="15"/>
      <c r="G45" s="15"/>
      <c r="H45" s="15"/>
      <c r="I45" s="15"/>
      <c r="J45" s="15"/>
    </row>
    <row r="46" spans="1:10" ht="30">
      <c r="A46" s="36"/>
      <c r="B46" s="39"/>
      <c r="C46" s="6" t="s">
        <v>67</v>
      </c>
      <c r="D46" s="15"/>
      <c r="E46" s="15"/>
      <c r="F46" s="15"/>
      <c r="G46" s="15"/>
      <c r="H46" s="15"/>
      <c r="I46" s="15"/>
      <c r="J46" s="15"/>
    </row>
    <row r="47" spans="1:10">
      <c r="A47" s="35" t="s">
        <v>72</v>
      </c>
      <c r="B47" s="37" t="s">
        <v>28</v>
      </c>
      <c r="C47" s="22" t="s">
        <v>60</v>
      </c>
      <c r="D47" s="15">
        <f>SUM(D48:D54)</f>
        <v>0</v>
      </c>
      <c r="E47" s="15">
        <f t="shared" ref="E47:J47" si="8">SUM(E48:E54)</f>
        <v>0</v>
      </c>
      <c r="F47" s="15">
        <f t="shared" si="8"/>
        <v>334</v>
      </c>
      <c r="G47" s="15">
        <f t="shared" si="8"/>
        <v>0</v>
      </c>
      <c r="H47" s="15">
        <f t="shared" si="8"/>
        <v>0</v>
      </c>
      <c r="I47" s="15">
        <f t="shared" si="8"/>
        <v>0</v>
      </c>
      <c r="J47" s="15">
        <f t="shared" si="8"/>
        <v>0</v>
      </c>
    </row>
    <row r="48" spans="1:10">
      <c r="A48" s="36"/>
      <c r="B48" s="38"/>
      <c r="C48" s="22" t="s">
        <v>61</v>
      </c>
      <c r="D48" s="15"/>
      <c r="E48" s="15"/>
      <c r="F48" s="15"/>
      <c r="G48" s="15"/>
      <c r="H48" s="15"/>
      <c r="I48" s="15"/>
      <c r="J48" s="15"/>
    </row>
    <row r="49" spans="1:10" ht="30">
      <c r="A49" s="36"/>
      <c r="B49" s="38"/>
      <c r="C49" s="6" t="s">
        <v>62</v>
      </c>
      <c r="D49" s="15">
        <v>0</v>
      </c>
      <c r="E49" s="15">
        <v>0</v>
      </c>
      <c r="F49" s="15">
        <v>300</v>
      </c>
      <c r="G49" s="15">
        <v>0</v>
      </c>
      <c r="H49" s="15">
        <v>0</v>
      </c>
      <c r="I49" s="15">
        <v>0</v>
      </c>
      <c r="J49" s="15">
        <v>0</v>
      </c>
    </row>
    <row r="50" spans="1:10" ht="30">
      <c r="A50" s="36"/>
      <c r="B50" s="38"/>
      <c r="C50" s="6" t="s">
        <v>63</v>
      </c>
      <c r="D50" s="15">
        <v>0</v>
      </c>
      <c r="E50" s="15">
        <v>0</v>
      </c>
      <c r="F50" s="15">
        <v>34</v>
      </c>
      <c r="G50" s="15">
        <v>0</v>
      </c>
      <c r="H50" s="15">
        <v>0</v>
      </c>
      <c r="I50" s="15">
        <v>0</v>
      </c>
      <c r="J50" s="15">
        <v>0</v>
      </c>
    </row>
    <row r="51" spans="1:10" ht="30">
      <c r="A51" s="36"/>
      <c r="B51" s="38"/>
      <c r="C51" s="6" t="s">
        <v>64</v>
      </c>
      <c r="D51" s="15"/>
      <c r="E51" s="15"/>
      <c r="F51" s="15"/>
      <c r="G51" s="15"/>
      <c r="H51" s="15"/>
      <c r="I51" s="15"/>
      <c r="J51" s="15"/>
    </row>
    <row r="52" spans="1:10" ht="30">
      <c r="A52" s="36"/>
      <c r="B52" s="38"/>
      <c r="C52" s="6" t="s">
        <v>65</v>
      </c>
      <c r="D52" s="15"/>
      <c r="E52" s="15"/>
      <c r="F52" s="15"/>
      <c r="G52" s="15"/>
      <c r="H52" s="15"/>
      <c r="I52" s="15"/>
      <c r="J52" s="15"/>
    </row>
    <row r="53" spans="1:10">
      <c r="A53" s="36"/>
      <c r="B53" s="38"/>
      <c r="C53" s="22" t="s">
        <v>66</v>
      </c>
      <c r="D53" s="15"/>
      <c r="E53" s="15"/>
      <c r="F53" s="15"/>
      <c r="G53" s="15"/>
      <c r="H53" s="15"/>
      <c r="I53" s="15"/>
      <c r="J53" s="15"/>
    </row>
    <row r="54" spans="1:10" ht="30">
      <c r="A54" s="36"/>
      <c r="B54" s="39"/>
      <c r="C54" s="6" t="s">
        <v>67</v>
      </c>
      <c r="D54" s="15"/>
      <c r="E54" s="15"/>
      <c r="F54" s="15"/>
      <c r="G54" s="15"/>
      <c r="H54" s="15"/>
      <c r="I54" s="15"/>
      <c r="J54" s="15"/>
    </row>
    <row r="55" spans="1:10">
      <c r="A55" s="35" t="s">
        <v>73</v>
      </c>
      <c r="B55" s="37" t="s">
        <v>88</v>
      </c>
      <c r="C55" s="22" t="s">
        <v>60</v>
      </c>
      <c r="D55" s="15">
        <f>SUM(D56:D62)</f>
        <v>0</v>
      </c>
      <c r="E55" s="15">
        <f t="shared" ref="E55:J55" si="9">SUM(E56:E62)</f>
        <v>0</v>
      </c>
      <c r="F55" s="15">
        <f t="shared" si="9"/>
        <v>0</v>
      </c>
      <c r="G55" s="15">
        <f t="shared" si="9"/>
        <v>90000</v>
      </c>
      <c r="H55" s="15">
        <f t="shared" si="9"/>
        <v>360</v>
      </c>
      <c r="I55" s="15">
        <f t="shared" si="9"/>
        <v>0</v>
      </c>
      <c r="J55" s="15">
        <f t="shared" si="9"/>
        <v>0</v>
      </c>
    </row>
    <row r="56" spans="1:10">
      <c r="A56" s="36"/>
      <c r="B56" s="38"/>
      <c r="C56" s="22" t="s">
        <v>61</v>
      </c>
      <c r="D56" s="15"/>
      <c r="E56" s="15"/>
      <c r="F56" s="15"/>
      <c r="G56" s="15"/>
      <c r="H56" s="15"/>
      <c r="I56" s="15"/>
      <c r="J56" s="15"/>
    </row>
    <row r="57" spans="1:10" ht="30">
      <c r="A57" s="36"/>
      <c r="B57" s="38"/>
      <c r="C57" s="6" t="s">
        <v>62</v>
      </c>
      <c r="D57" s="15">
        <v>0</v>
      </c>
      <c r="E57" s="15">
        <v>0</v>
      </c>
      <c r="F57" s="15">
        <v>0</v>
      </c>
      <c r="G57" s="15">
        <v>30000</v>
      </c>
      <c r="H57" s="15">
        <v>0</v>
      </c>
      <c r="I57" s="15">
        <v>0</v>
      </c>
      <c r="J57" s="15">
        <v>0</v>
      </c>
    </row>
    <row r="58" spans="1:10" ht="30">
      <c r="A58" s="36"/>
      <c r="B58" s="38"/>
      <c r="C58" s="6" t="s">
        <v>63</v>
      </c>
      <c r="D58" s="15">
        <v>0</v>
      </c>
      <c r="E58" s="15">
        <v>0</v>
      </c>
      <c r="F58" s="15">
        <v>0</v>
      </c>
      <c r="G58" s="15">
        <v>60000</v>
      </c>
      <c r="H58" s="15">
        <v>360</v>
      </c>
      <c r="I58" s="15">
        <v>0</v>
      </c>
      <c r="J58" s="15">
        <v>0</v>
      </c>
    </row>
    <row r="59" spans="1:10" ht="30">
      <c r="A59" s="36"/>
      <c r="B59" s="38"/>
      <c r="C59" s="6" t="s">
        <v>64</v>
      </c>
      <c r="D59" s="15"/>
      <c r="E59" s="15"/>
      <c r="F59" s="15"/>
      <c r="G59" s="15"/>
      <c r="H59" s="15"/>
      <c r="I59" s="15"/>
      <c r="J59" s="15"/>
    </row>
    <row r="60" spans="1:10" ht="30">
      <c r="A60" s="36"/>
      <c r="B60" s="38"/>
      <c r="C60" s="6" t="s">
        <v>65</v>
      </c>
      <c r="D60" s="15"/>
      <c r="E60" s="15"/>
      <c r="F60" s="15"/>
      <c r="G60" s="15"/>
      <c r="H60" s="15"/>
      <c r="I60" s="15"/>
      <c r="J60" s="15"/>
    </row>
    <row r="61" spans="1:10">
      <c r="A61" s="36"/>
      <c r="B61" s="38"/>
      <c r="C61" s="22" t="s">
        <v>66</v>
      </c>
      <c r="D61" s="15"/>
      <c r="E61" s="15"/>
      <c r="F61" s="15"/>
      <c r="G61" s="15"/>
      <c r="H61" s="15"/>
      <c r="I61" s="15"/>
      <c r="J61" s="15"/>
    </row>
    <row r="62" spans="1:10" ht="30">
      <c r="A62" s="36"/>
      <c r="B62" s="39"/>
      <c r="C62" s="6" t="s">
        <v>67</v>
      </c>
      <c r="D62" s="15"/>
      <c r="E62" s="15"/>
      <c r="F62" s="15"/>
      <c r="G62" s="15"/>
      <c r="H62" s="15"/>
      <c r="I62" s="15"/>
      <c r="J62" s="15"/>
    </row>
    <row r="63" spans="1:10">
      <c r="A63" s="35" t="s">
        <v>74</v>
      </c>
      <c r="B63" s="37" t="s">
        <v>29</v>
      </c>
      <c r="C63" s="22" t="s">
        <v>60</v>
      </c>
      <c r="D63" s="15">
        <f>SUM(D64:D70)</f>
        <v>0</v>
      </c>
      <c r="E63" s="15">
        <f t="shared" ref="E63:J63" si="10">SUM(E64:E70)</f>
        <v>0</v>
      </c>
      <c r="F63" s="15">
        <f t="shared" si="10"/>
        <v>0</v>
      </c>
      <c r="G63" s="15">
        <f t="shared" si="10"/>
        <v>0</v>
      </c>
      <c r="H63" s="15">
        <f t="shared" si="10"/>
        <v>2286.3000000000002</v>
      </c>
      <c r="I63" s="15">
        <f t="shared" si="10"/>
        <v>0</v>
      </c>
      <c r="J63" s="15">
        <f t="shared" si="10"/>
        <v>0</v>
      </c>
    </row>
    <row r="64" spans="1:10">
      <c r="A64" s="36"/>
      <c r="B64" s="38"/>
      <c r="C64" s="22" t="s">
        <v>61</v>
      </c>
      <c r="D64" s="15"/>
      <c r="E64" s="15"/>
      <c r="F64" s="15"/>
      <c r="G64" s="15"/>
      <c r="H64" s="15"/>
      <c r="I64" s="15"/>
      <c r="J64" s="15"/>
    </row>
    <row r="65" spans="1:10" ht="30">
      <c r="A65" s="36"/>
      <c r="B65" s="38"/>
      <c r="C65" s="6" t="s">
        <v>62</v>
      </c>
      <c r="D65" s="15">
        <v>0</v>
      </c>
      <c r="E65" s="15">
        <v>0</v>
      </c>
      <c r="F65" s="15">
        <v>0</v>
      </c>
      <c r="G65" s="15">
        <v>0</v>
      </c>
      <c r="H65" s="15">
        <v>0</v>
      </c>
      <c r="I65" s="15">
        <v>0</v>
      </c>
      <c r="J65" s="15">
        <v>0</v>
      </c>
    </row>
    <row r="66" spans="1:10" ht="30">
      <c r="A66" s="36"/>
      <c r="B66" s="38"/>
      <c r="C66" s="6" t="s">
        <v>63</v>
      </c>
      <c r="D66" s="15">
        <v>0</v>
      </c>
      <c r="E66" s="15">
        <v>0</v>
      </c>
      <c r="F66" s="15">
        <v>0</v>
      </c>
      <c r="G66" s="15">
        <v>0</v>
      </c>
      <c r="H66" s="15">
        <v>2286.3000000000002</v>
      </c>
      <c r="I66" s="15">
        <v>0</v>
      </c>
      <c r="J66" s="15">
        <v>0</v>
      </c>
    </row>
    <row r="67" spans="1:10" ht="30">
      <c r="A67" s="36"/>
      <c r="B67" s="38"/>
      <c r="C67" s="6" t="s">
        <v>64</v>
      </c>
      <c r="D67" s="15"/>
      <c r="E67" s="15"/>
      <c r="F67" s="15"/>
      <c r="G67" s="15"/>
      <c r="H67" s="15"/>
      <c r="I67" s="15"/>
      <c r="J67" s="15"/>
    </row>
    <row r="68" spans="1:10" ht="30">
      <c r="A68" s="36"/>
      <c r="B68" s="38"/>
      <c r="C68" s="6" t="s">
        <v>65</v>
      </c>
      <c r="D68" s="15"/>
      <c r="E68" s="15"/>
      <c r="F68" s="15"/>
      <c r="G68" s="15"/>
      <c r="H68" s="15"/>
      <c r="I68" s="15"/>
      <c r="J68" s="15"/>
    </row>
    <row r="69" spans="1:10">
      <c r="A69" s="36"/>
      <c r="B69" s="38"/>
      <c r="C69" s="22" t="s">
        <v>66</v>
      </c>
      <c r="D69" s="15"/>
      <c r="E69" s="15"/>
      <c r="F69" s="15"/>
      <c r="G69" s="15"/>
      <c r="H69" s="15"/>
      <c r="I69" s="15"/>
      <c r="J69" s="15"/>
    </row>
    <row r="70" spans="1:10" ht="30">
      <c r="A70" s="36"/>
      <c r="B70" s="39"/>
      <c r="C70" s="6" t="s">
        <v>67</v>
      </c>
      <c r="D70" s="15"/>
      <c r="E70" s="15"/>
      <c r="F70" s="15"/>
      <c r="G70" s="15"/>
      <c r="H70" s="15"/>
      <c r="I70" s="15"/>
      <c r="J70" s="15"/>
    </row>
    <row r="71" spans="1:10">
      <c r="A71" s="35" t="s">
        <v>75</v>
      </c>
      <c r="B71" s="37" t="s">
        <v>35</v>
      </c>
      <c r="C71" s="22" t="s">
        <v>60</v>
      </c>
      <c r="D71" s="15">
        <f>SUM(D72:D78)</f>
        <v>327.5</v>
      </c>
      <c r="E71" s="15">
        <f t="shared" ref="E71:J71" si="11">SUM(E72:E78)</f>
        <v>541.5</v>
      </c>
      <c r="F71" s="15">
        <f t="shared" si="11"/>
        <v>500</v>
      </c>
      <c r="G71" s="15">
        <f t="shared" si="11"/>
        <v>660</v>
      </c>
      <c r="H71" s="15">
        <f t="shared" si="11"/>
        <v>56</v>
      </c>
      <c r="I71" s="15">
        <f t="shared" si="11"/>
        <v>0</v>
      </c>
      <c r="J71" s="15">
        <f t="shared" si="11"/>
        <v>0</v>
      </c>
    </row>
    <row r="72" spans="1:10">
      <c r="A72" s="36"/>
      <c r="B72" s="38"/>
      <c r="C72" s="22" t="s">
        <v>61</v>
      </c>
      <c r="D72" s="15"/>
      <c r="E72" s="15"/>
      <c r="F72" s="15"/>
      <c r="G72" s="15"/>
      <c r="H72" s="15"/>
      <c r="I72" s="15"/>
      <c r="J72" s="15"/>
    </row>
    <row r="73" spans="1:10" ht="30">
      <c r="A73" s="36"/>
      <c r="B73" s="38"/>
      <c r="C73" s="6" t="s">
        <v>62</v>
      </c>
      <c r="D73" s="15"/>
      <c r="E73" s="15"/>
      <c r="F73" s="15"/>
      <c r="G73" s="15"/>
      <c r="H73" s="15"/>
      <c r="I73" s="15"/>
      <c r="J73" s="15"/>
    </row>
    <row r="74" spans="1:10" ht="30">
      <c r="A74" s="36"/>
      <c r="B74" s="38"/>
      <c r="C74" s="6" t="s">
        <v>63</v>
      </c>
      <c r="D74" s="15">
        <v>327.5</v>
      </c>
      <c r="E74" s="15">
        <v>541.5</v>
      </c>
      <c r="F74" s="15">
        <v>500</v>
      </c>
      <c r="G74" s="15">
        <v>660</v>
      </c>
      <c r="H74" s="15">
        <v>56</v>
      </c>
      <c r="I74" s="15">
        <v>0</v>
      </c>
      <c r="J74" s="15">
        <v>0</v>
      </c>
    </row>
    <row r="75" spans="1:10" ht="30">
      <c r="A75" s="36"/>
      <c r="B75" s="38"/>
      <c r="C75" s="6" t="s">
        <v>64</v>
      </c>
      <c r="D75" s="15"/>
      <c r="E75" s="15"/>
      <c r="F75" s="15"/>
      <c r="G75" s="15"/>
      <c r="H75" s="15"/>
      <c r="I75" s="15"/>
      <c r="J75" s="15"/>
    </row>
    <row r="76" spans="1:10" ht="30">
      <c r="A76" s="36"/>
      <c r="B76" s="38"/>
      <c r="C76" s="6" t="s">
        <v>65</v>
      </c>
      <c r="D76" s="15"/>
      <c r="E76" s="15"/>
      <c r="F76" s="15"/>
      <c r="G76" s="15"/>
      <c r="H76" s="15"/>
      <c r="I76" s="15"/>
      <c r="J76" s="15"/>
    </row>
    <row r="77" spans="1:10">
      <c r="A77" s="36"/>
      <c r="B77" s="38"/>
      <c r="C77" s="22" t="s">
        <v>66</v>
      </c>
      <c r="D77" s="15"/>
      <c r="E77" s="15"/>
      <c r="F77" s="15"/>
      <c r="G77" s="15"/>
      <c r="H77" s="15"/>
      <c r="I77" s="15"/>
      <c r="J77" s="15"/>
    </row>
    <row r="78" spans="1:10" ht="30">
      <c r="A78" s="36"/>
      <c r="B78" s="39"/>
      <c r="C78" s="6" t="s">
        <v>67</v>
      </c>
      <c r="D78" s="15"/>
      <c r="E78" s="15"/>
      <c r="F78" s="15"/>
      <c r="G78" s="15"/>
      <c r="H78" s="15"/>
      <c r="I78" s="15"/>
      <c r="J78" s="15"/>
    </row>
    <row r="79" spans="1:10">
      <c r="A79" s="35" t="s">
        <v>76</v>
      </c>
      <c r="B79" s="37" t="s">
        <v>33</v>
      </c>
      <c r="C79" s="22" t="s">
        <v>60</v>
      </c>
      <c r="D79" s="15">
        <f>SUM(D80:D86)</f>
        <v>0</v>
      </c>
      <c r="E79" s="15">
        <f t="shared" ref="E79:J79" si="12">SUM(E80:E86)</f>
        <v>0</v>
      </c>
      <c r="F79" s="15">
        <f t="shared" si="12"/>
        <v>4999.5</v>
      </c>
      <c r="G79" s="15">
        <f t="shared" si="12"/>
        <v>565</v>
      </c>
      <c r="H79" s="15">
        <f t="shared" si="12"/>
        <v>0</v>
      </c>
      <c r="I79" s="15">
        <f t="shared" si="12"/>
        <v>0</v>
      </c>
      <c r="J79" s="15">
        <f t="shared" si="12"/>
        <v>0</v>
      </c>
    </row>
    <row r="80" spans="1:10">
      <c r="A80" s="36"/>
      <c r="B80" s="38"/>
      <c r="C80" s="22" t="s">
        <v>61</v>
      </c>
      <c r="D80" s="15"/>
      <c r="E80" s="15"/>
      <c r="F80" s="15"/>
      <c r="G80" s="15"/>
      <c r="H80" s="15"/>
      <c r="I80" s="15"/>
      <c r="J80" s="15"/>
    </row>
    <row r="81" spans="1:10" ht="30">
      <c r="A81" s="36"/>
      <c r="B81" s="38"/>
      <c r="C81" s="6" t="s">
        <v>62</v>
      </c>
      <c r="D81" s="15"/>
      <c r="E81" s="15"/>
      <c r="F81" s="15"/>
      <c r="G81" s="15"/>
      <c r="H81" s="15"/>
      <c r="I81" s="15"/>
      <c r="J81" s="15"/>
    </row>
    <row r="82" spans="1:10" ht="30">
      <c r="A82" s="36"/>
      <c r="B82" s="38"/>
      <c r="C82" s="6" t="s">
        <v>63</v>
      </c>
      <c r="D82" s="15">
        <v>0</v>
      </c>
      <c r="E82" s="15">
        <v>0</v>
      </c>
      <c r="F82" s="15">
        <v>4999.5</v>
      </c>
      <c r="G82" s="15">
        <v>565</v>
      </c>
      <c r="H82" s="15">
        <v>0</v>
      </c>
      <c r="I82" s="15">
        <v>0</v>
      </c>
      <c r="J82" s="15">
        <v>0</v>
      </c>
    </row>
    <row r="83" spans="1:10" ht="30">
      <c r="A83" s="36"/>
      <c r="B83" s="38"/>
      <c r="C83" s="6" t="s">
        <v>64</v>
      </c>
      <c r="D83" s="15"/>
      <c r="E83" s="15"/>
      <c r="F83" s="15"/>
      <c r="G83" s="15"/>
      <c r="H83" s="15"/>
      <c r="I83" s="15"/>
      <c r="J83" s="15"/>
    </row>
    <row r="84" spans="1:10" ht="30">
      <c r="A84" s="36"/>
      <c r="B84" s="38"/>
      <c r="C84" s="6" t="s">
        <v>65</v>
      </c>
      <c r="D84" s="15"/>
      <c r="E84" s="15"/>
      <c r="F84" s="15"/>
      <c r="G84" s="15"/>
      <c r="H84" s="15"/>
      <c r="I84" s="15"/>
      <c r="J84" s="15"/>
    </row>
    <row r="85" spans="1:10">
      <c r="A85" s="36"/>
      <c r="B85" s="38"/>
      <c r="C85" s="22" t="s">
        <v>66</v>
      </c>
      <c r="D85" s="15"/>
      <c r="E85" s="15"/>
      <c r="F85" s="15"/>
      <c r="G85" s="15"/>
      <c r="H85" s="15"/>
      <c r="I85" s="15"/>
      <c r="J85" s="15"/>
    </row>
    <row r="86" spans="1:10" ht="30">
      <c r="A86" s="36"/>
      <c r="B86" s="39"/>
      <c r="C86" s="6" t="s">
        <v>67</v>
      </c>
      <c r="D86" s="15"/>
      <c r="E86" s="15"/>
      <c r="F86" s="15"/>
      <c r="G86" s="15"/>
      <c r="H86" s="15"/>
      <c r="I86" s="15"/>
      <c r="J86" s="15"/>
    </row>
    <row r="87" spans="1:10">
      <c r="A87" s="35" t="s">
        <v>77</v>
      </c>
      <c r="B87" s="37" t="s">
        <v>34</v>
      </c>
      <c r="C87" s="22" t="s">
        <v>60</v>
      </c>
      <c r="D87" s="15">
        <f>SUM(D88:D94)</f>
        <v>0</v>
      </c>
      <c r="E87" s="15">
        <f t="shared" ref="E87:J87" si="13">SUM(E88:E94)</f>
        <v>0</v>
      </c>
      <c r="F87" s="15">
        <f t="shared" si="13"/>
        <v>0</v>
      </c>
      <c r="G87" s="15">
        <f t="shared" si="13"/>
        <v>3040.6</v>
      </c>
      <c r="H87" s="15">
        <f t="shared" si="13"/>
        <v>2398.6</v>
      </c>
      <c r="I87" s="15">
        <f t="shared" si="13"/>
        <v>741.2</v>
      </c>
      <c r="J87" s="15">
        <f t="shared" si="13"/>
        <v>0</v>
      </c>
    </row>
    <row r="88" spans="1:10">
      <c r="A88" s="36"/>
      <c r="B88" s="38"/>
      <c r="C88" s="22" t="s">
        <v>61</v>
      </c>
      <c r="D88" s="15"/>
      <c r="E88" s="15"/>
      <c r="F88" s="15"/>
      <c r="G88" s="15"/>
      <c r="H88" s="15"/>
      <c r="I88" s="15"/>
      <c r="J88" s="15"/>
    </row>
    <row r="89" spans="1:10" ht="30">
      <c r="A89" s="36"/>
      <c r="B89" s="38"/>
      <c r="C89" s="6" t="s">
        <v>62</v>
      </c>
      <c r="D89" s="15"/>
      <c r="E89" s="15"/>
      <c r="F89" s="15"/>
      <c r="G89" s="15"/>
      <c r="H89" s="15"/>
      <c r="I89" s="15"/>
      <c r="J89" s="15"/>
    </row>
    <row r="90" spans="1:10" ht="30">
      <c r="A90" s="36"/>
      <c r="B90" s="38"/>
      <c r="C90" s="6" t="s">
        <v>63</v>
      </c>
      <c r="D90" s="15">
        <v>0</v>
      </c>
      <c r="E90" s="15">
        <v>0</v>
      </c>
      <c r="F90" s="15">
        <v>0</v>
      </c>
      <c r="G90" s="15">
        <v>3040.6</v>
      </c>
      <c r="H90" s="15">
        <v>2398.6</v>
      </c>
      <c r="I90" s="15">
        <v>741.2</v>
      </c>
      <c r="J90" s="15">
        <v>0</v>
      </c>
    </row>
    <row r="91" spans="1:10" ht="30">
      <c r="A91" s="36"/>
      <c r="B91" s="38"/>
      <c r="C91" s="6" t="s">
        <v>64</v>
      </c>
      <c r="D91" s="15"/>
      <c r="E91" s="15"/>
      <c r="F91" s="15"/>
      <c r="G91" s="15"/>
      <c r="H91" s="15"/>
      <c r="I91" s="15"/>
      <c r="J91" s="15"/>
    </row>
    <row r="92" spans="1:10" ht="30">
      <c r="A92" s="36"/>
      <c r="B92" s="38"/>
      <c r="C92" s="6" t="s">
        <v>65</v>
      </c>
      <c r="D92" s="15"/>
      <c r="E92" s="15"/>
      <c r="F92" s="15"/>
      <c r="G92" s="15"/>
      <c r="H92" s="15"/>
      <c r="I92" s="15"/>
      <c r="J92" s="15"/>
    </row>
    <row r="93" spans="1:10">
      <c r="A93" s="36"/>
      <c r="B93" s="38"/>
      <c r="C93" s="22" t="s">
        <v>66</v>
      </c>
      <c r="D93" s="15"/>
      <c r="E93" s="15"/>
      <c r="F93" s="15"/>
      <c r="G93" s="15"/>
      <c r="H93" s="15"/>
      <c r="I93" s="15"/>
      <c r="J93" s="15"/>
    </row>
    <row r="94" spans="1:10" ht="30">
      <c r="A94" s="36"/>
      <c r="B94" s="39"/>
      <c r="C94" s="6" t="s">
        <v>67</v>
      </c>
      <c r="D94" s="15"/>
      <c r="E94" s="15"/>
      <c r="F94" s="15"/>
      <c r="G94" s="15"/>
      <c r="H94" s="15"/>
      <c r="I94" s="15"/>
      <c r="J94" s="15"/>
    </row>
    <row r="95" spans="1:10">
      <c r="A95" s="40" t="s">
        <v>37</v>
      </c>
      <c r="B95" s="41" t="s">
        <v>40</v>
      </c>
      <c r="C95" s="10" t="s">
        <v>60</v>
      </c>
      <c r="D95" s="17">
        <f>SUM(D96:D102)</f>
        <v>8038</v>
      </c>
      <c r="E95" s="17">
        <f t="shared" ref="E95:J95" si="14">SUM(E96:E102)</f>
        <v>4071</v>
      </c>
      <c r="F95" s="17">
        <f t="shared" si="14"/>
        <v>7247.6</v>
      </c>
      <c r="G95" s="17">
        <f t="shared" si="14"/>
        <v>8699</v>
      </c>
      <c r="H95" s="17">
        <f t="shared" si="14"/>
        <v>13162.8</v>
      </c>
      <c r="I95" s="17">
        <f t="shared" si="14"/>
        <v>5830</v>
      </c>
      <c r="J95" s="17">
        <f t="shared" si="14"/>
        <v>4300</v>
      </c>
    </row>
    <row r="96" spans="1:10">
      <c r="A96" s="40"/>
      <c r="B96" s="42"/>
      <c r="C96" s="10" t="s">
        <v>61</v>
      </c>
      <c r="D96" s="17"/>
      <c r="E96" s="17"/>
      <c r="F96" s="17"/>
      <c r="G96" s="17"/>
      <c r="H96" s="17"/>
      <c r="I96" s="17"/>
      <c r="J96" s="17"/>
    </row>
    <row r="97" spans="1:10" ht="42.75">
      <c r="A97" s="40"/>
      <c r="B97" s="42"/>
      <c r="C97" s="13" t="s">
        <v>62</v>
      </c>
      <c r="D97" s="17">
        <f t="shared" ref="D97:G98" si="15">SUM(D105,D113)</f>
        <v>4204</v>
      </c>
      <c r="E97" s="17">
        <f t="shared" si="15"/>
        <v>2493.6</v>
      </c>
      <c r="F97" s="17">
        <f t="shared" si="15"/>
        <v>4888.8</v>
      </c>
      <c r="G97" s="17">
        <f t="shared" si="15"/>
        <v>4200.5</v>
      </c>
      <c r="H97" s="17">
        <f>SUM(H105,H113,H121,H129)</f>
        <v>5434.7</v>
      </c>
      <c r="I97" s="17">
        <f>SUM(I105,I113)</f>
        <v>0</v>
      </c>
      <c r="J97" s="17">
        <f>SUM(J105,J113)</f>
        <v>0</v>
      </c>
    </row>
    <row r="98" spans="1:10" ht="28.5">
      <c r="A98" s="40"/>
      <c r="B98" s="42"/>
      <c r="C98" s="13" t="s">
        <v>63</v>
      </c>
      <c r="D98" s="17">
        <f t="shared" si="15"/>
        <v>3834</v>
      </c>
      <c r="E98" s="17">
        <f t="shared" si="15"/>
        <v>1577.4</v>
      </c>
      <c r="F98" s="17">
        <f t="shared" si="15"/>
        <v>2358.8000000000002</v>
      </c>
      <c r="G98" s="17">
        <f t="shared" si="15"/>
        <v>4498.5</v>
      </c>
      <c r="H98" s="17">
        <f>SUM(H106,H114,H122,H130)</f>
        <v>7728.1</v>
      </c>
      <c r="I98" s="17">
        <f>SUM(I106,I114)</f>
        <v>5830</v>
      </c>
      <c r="J98" s="17">
        <f>SUM(J106,J114)</f>
        <v>4300</v>
      </c>
    </row>
    <row r="99" spans="1:10" ht="28.5">
      <c r="A99" s="40"/>
      <c r="B99" s="42"/>
      <c r="C99" s="13" t="s">
        <v>64</v>
      </c>
      <c r="D99" s="17"/>
      <c r="E99" s="17"/>
      <c r="F99" s="17"/>
      <c r="G99" s="17"/>
      <c r="H99" s="17"/>
      <c r="I99" s="17"/>
      <c r="J99" s="17"/>
    </row>
    <row r="100" spans="1:10" ht="28.5">
      <c r="A100" s="40"/>
      <c r="B100" s="42"/>
      <c r="C100" s="13" t="s">
        <v>65</v>
      </c>
      <c r="D100" s="17"/>
      <c r="E100" s="17"/>
      <c r="F100" s="17"/>
      <c r="G100" s="17"/>
      <c r="H100" s="17"/>
      <c r="I100" s="17"/>
      <c r="J100" s="17"/>
    </row>
    <row r="101" spans="1:10">
      <c r="A101" s="40"/>
      <c r="B101" s="42"/>
      <c r="C101" s="10" t="s">
        <v>66</v>
      </c>
      <c r="D101" s="17"/>
      <c r="E101" s="17"/>
      <c r="F101" s="17"/>
      <c r="G101" s="17"/>
      <c r="H101" s="17"/>
      <c r="I101" s="17"/>
      <c r="J101" s="17"/>
    </row>
    <row r="102" spans="1:10" ht="28.5">
      <c r="A102" s="40"/>
      <c r="B102" s="43"/>
      <c r="C102" s="13" t="s">
        <v>67</v>
      </c>
      <c r="D102" s="17"/>
      <c r="E102" s="17"/>
      <c r="F102" s="17"/>
      <c r="G102" s="17"/>
      <c r="H102" s="17"/>
      <c r="I102" s="17"/>
      <c r="J102" s="17"/>
    </row>
    <row r="103" spans="1:10">
      <c r="A103" s="35" t="s">
        <v>41</v>
      </c>
      <c r="B103" s="37" t="s">
        <v>42</v>
      </c>
      <c r="C103" s="22" t="s">
        <v>60</v>
      </c>
      <c r="D103" s="15">
        <f>SUM(D104:D110)</f>
        <v>3607</v>
      </c>
      <c r="E103" s="15">
        <f t="shared" ref="E103:J103" si="16">SUM(E104:E110)</f>
        <v>1371.9</v>
      </c>
      <c r="F103" s="15">
        <f t="shared" si="16"/>
        <v>2192.3000000000002</v>
      </c>
      <c r="G103" s="15">
        <f t="shared" si="16"/>
        <v>4277.5</v>
      </c>
      <c r="H103" s="15">
        <f t="shared" si="16"/>
        <v>4699.1000000000004</v>
      </c>
      <c r="I103" s="15">
        <f t="shared" si="16"/>
        <v>5580</v>
      </c>
      <c r="J103" s="15">
        <f t="shared" si="16"/>
        <v>4050</v>
      </c>
    </row>
    <row r="104" spans="1:10">
      <c r="A104" s="36"/>
      <c r="B104" s="38"/>
      <c r="C104" s="22" t="s">
        <v>61</v>
      </c>
      <c r="D104" s="15"/>
      <c r="E104" s="15"/>
      <c r="F104" s="15"/>
      <c r="G104" s="15"/>
      <c r="H104" s="15"/>
      <c r="I104" s="15"/>
      <c r="J104" s="15"/>
    </row>
    <row r="105" spans="1:10" ht="30">
      <c r="A105" s="36"/>
      <c r="B105" s="38"/>
      <c r="C105" s="6" t="s">
        <v>62</v>
      </c>
      <c r="D105" s="15"/>
      <c r="E105" s="15"/>
      <c r="F105" s="15"/>
      <c r="G105" s="15"/>
      <c r="H105" s="15"/>
      <c r="I105" s="15"/>
      <c r="J105" s="15"/>
    </row>
    <row r="106" spans="1:10" ht="30">
      <c r="A106" s="36"/>
      <c r="B106" s="38"/>
      <c r="C106" s="6" t="s">
        <v>63</v>
      </c>
      <c r="D106" s="15">
        <v>3607</v>
      </c>
      <c r="E106" s="15">
        <v>1371.9</v>
      </c>
      <c r="F106" s="15">
        <v>2192.3000000000002</v>
      </c>
      <c r="G106" s="15">
        <v>4277.5</v>
      </c>
      <c r="H106" s="15">
        <v>4699.1000000000004</v>
      </c>
      <c r="I106" s="15">
        <v>5580</v>
      </c>
      <c r="J106" s="15">
        <v>4050</v>
      </c>
    </row>
    <row r="107" spans="1:10" ht="30">
      <c r="A107" s="36"/>
      <c r="B107" s="38"/>
      <c r="C107" s="6" t="s">
        <v>64</v>
      </c>
      <c r="D107" s="15"/>
      <c r="E107" s="15"/>
      <c r="F107" s="15"/>
      <c r="G107" s="15"/>
      <c r="H107" s="15"/>
      <c r="I107" s="15"/>
      <c r="J107" s="15"/>
    </row>
    <row r="108" spans="1:10" ht="30">
      <c r="A108" s="36"/>
      <c r="B108" s="38"/>
      <c r="C108" s="6" t="s">
        <v>65</v>
      </c>
      <c r="D108" s="15"/>
      <c r="E108" s="15"/>
      <c r="F108" s="15"/>
      <c r="G108" s="15"/>
      <c r="H108" s="15"/>
      <c r="I108" s="15"/>
      <c r="J108" s="15"/>
    </row>
    <row r="109" spans="1:10">
      <c r="A109" s="36"/>
      <c r="B109" s="38"/>
      <c r="C109" s="22" t="s">
        <v>66</v>
      </c>
      <c r="D109" s="15"/>
      <c r="E109" s="15"/>
      <c r="F109" s="15"/>
      <c r="G109" s="15"/>
      <c r="H109" s="15"/>
      <c r="I109" s="15"/>
      <c r="J109" s="15"/>
    </row>
    <row r="110" spans="1:10" ht="30">
      <c r="A110" s="36"/>
      <c r="B110" s="39"/>
      <c r="C110" s="6" t="s">
        <v>67</v>
      </c>
      <c r="D110" s="15"/>
      <c r="E110" s="15"/>
      <c r="F110" s="15"/>
      <c r="G110" s="15"/>
      <c r="H110" s="15"/>
      <c r="I110" s="15"/>
      <c r="J110" s="15"/>
    </row>
    <row r="111" spans="1:10">
      <c r="A111" s="35" t="s">
        <v>43</v>
      </c>
      <c r="B111" s="37" t="s">
        <v>44</v>
      </c>
      <c r="C111" s="22" t="s">
        <v>60</v>
      </c>
      <c r="D111" s="15">
        <f>SUM(D112:D118)</f>
        <v>4431</v>
      </c>
      <c r="E111" s="15">
        <f t="shared" ref="E111:J111" si="17">SUM(E112:E118)</f>
        <v>2699.1</v>
      </c>
      <c r="F111" s="15">
        <f t="shared" si="17"/>
        <v>5055.3</v>
      </c>
      <c r="G111" s="15">
        <f t="shared" si="17"/>
        <v>4421.5</v>
      </c>
      <c r="H111" s="15">
        <f t="shared" si="17"/>
        <v>5745.7</v>
      </c>
      <c r="I111" s="15">
        <f t="shared" si="17"/>
        <v>250</v>
      </c>
      <c r="J111" s="15">
        <f t="shared" si="17"/>
        <v>250</v>
      </c>
    </row>
    <row r="112" spans="1:10">
      <c r="A112" s="36"/>
      <c r="B112" s="38"/>
      <c r="C112" s="22" t="s">
        <v>61</v>
      </c>
      <c r="D112" s="15"/>
      <c r="E112" s="15"/>
      <c r="F112" s="15"/>
      <c r="G112" s="15"/>
      <c r="H112" s="15"/>
      <c r="I112" s="15"/>
      <c r="J112" s="15"/>
    </row>
    <row r="113" spans="1:10" ht="30">
      <c r="A113" s="36"/>
      <c r="B113" s="38"/>
      <c r="C113" s="6" t="s">
        <v>62</v>
      </c>
      <c r="D113" s="15">
        <v>4204</v>
      </c>
      <c r="E113" s="15">
        <v>2493.6</v>
      </c>
      <c r="F113" s="15">
        <v>4888.8</v>
      </c>
      <c r="G113" s="15">
        <v>4200.5</v>
      </c>
      <c r="H113" s="15">
        <v>5434.7</v>
      </c>
      <c r="I113" s="15">
        <v>0</v>
      </c>
      <c r="J113" s="15">
        <v>0</v>
      </c>
    </row>
    <row r="114" spans="1:10" ht="30">
      <c r="A114" s="36"/>
      <c r="B114" s="38"/>
      <c r="C114" s="6" t="s">
        <v>63</v>
      </c>
      <c r="D114" s="15">
        <v>227</v>
      </c>
      <c r="E114" s="15">
        <v>205.5</v>
      </c>
      <c r="F114" s="15">
        <v>166.5</v>
      </c>
      <c r="G114" s="15">
        <v>221</v>
      </c>
      <c r="H114" s="15">
        <v>311</v>
      </c>
      <c r="I114" s="15">
        <v>250</v>
      </c>
      <c r="J114" s="15">
        <v>250</v>
      </c>
    </row>
    <row r="115" spans="1:10" ht="30">
      <c r="A115" s="36"/>
      <c r="B115" s="38"/>
      <c r="C115" s="6" t="s">
        <v>64</v>
      </c>
      <c r="D115" s="15"/>
      <c r="E115" s="15"/>
      <c r="F115" s="15"/>
      <c r="G115" s="15"/>
      <c r="H115" s="15"/>
      <c r="I115" s="15"/>
      <c r="J115" s="15"/>
    </row>
    <row r="116" spans="1:10" ht="30">
      <c r="A116" s="36"/>
      <c r="B116" s="38"/>
      <c r="C116" s="6" t="s">
        <v>65</v>
      </c>
      <c r="D116" s="15"/>
      <c r="E116" s="15"/>
      <c r="F116" s="15"/>
      <c r="G116" s="15"/>
      <c r="H116" s="15"/>
      <c r="I116" s="15"/>
      <c r="J116" s="15"/>
    </row>
    <row r="117" spans="1:10">
      <c r="A117" s="36"/>
      <c r="B117" s="38"/>
      <c r="C117" s="22" t="s">
        <v>66</v>
      </c>
      <c r="D117" s="15"/>
      <c r="E117" s="15"/>
      <c r="F117" s="15"/>
      <c r="G117" s="15"/>
      <c r="H117" s="15"/>
      <c r="I117" s="15"/>
      <c r="J117" s="15"/>
    </row>
    <row r="118" spans="1:10" ht="30">
      <c r="A118" s="36"/>
      <c r="B118" s="39"/>
      <c r="C118" s="6" t="s">
        <v>67</v>
      </c>
      <c r="D118" s="15"/>
      <c r="E118" s="15"/>
      <c r="F118" s="15"/>
      <c r="G118" s="15"/>
      <c r="H118" s="15"/>
      <c r="I118" s="15"/>
      <c r="J118" s="15"/>
    </row>
    <row r="119" spans="1:10">
      <c r="A119" s="35" t="s">
        <v>79</v>
      </c>
      <c r="B119" s="37" t="s">
        <v>80</v>
      </c>
      <c r="C119" s="24" t="s">
        <v>60</v>
      </c>
      <c r="D119" s="15">
        <f>SUM(D120:D126)</f>
        <v>0</v>
      </c>
      <c r="E119" s="15">
        <f t="shared" ref="E119:J119" si="18">SUM(E120:E126)</f>
        <v>0</v>
      </c>
      <c r="F119" s="15">
        <f t="shared" si="18"/>
        <v>0</v>
      </c>
      <c r="G119" s="15">
        <f t="shared" si="18"/>
        <v>0</v>
      </c>
      <c r="H119" s="15">
        <f t="shared" si="18"/>
        <v>2650</v>
      </c>
      <c r="I119" s="15">
        <f t="shared" si="18"/>
        <v>0</v>
      </c>
      <c r="J119" s="15">
        <f t="shared" si="18"/>
        <v>0</v>
      </c>
    </row>
    <row r="120" spans="1:10">
      <c r="A120" s="36"/>
      <c r="B120" s="38"/>
      <c r="C120" s="24" t="s">
        <v>61</v>
      </c>
      <c r="D120" s="15"/>
      <c r="E120" s="15"/>
      <c r="F120" s="15"/>
      <c r="G120" s="15"/>
      <c r="H120" s="15"/>
      <c r="I120" s="15"/>
      <c r="J120" s="15"/>
    </row>
    <row r="121" spans="1:10" ht="30">
      <c r="A121" s="36"/>
      <c r="B121" s="38"/>
      <c r="C121" s="23" t="s">
        <v>62</v>
      </c>
      <c r="D121" s="15">
        <v>0</v>
      </c>
      <c r="E121" s="15">
        <v>0</v>
      </c>
      <c r="F121" s="15">
        <v>0</v>
      </c>
      <c r="G121" s="15">
        <v>0</v>
      </c>
      <c r="H121" s="15">
        <v>0</v>
      </c>
      <c r="I121" s="15">
        <v>0</v>
      </c>
      <c r="J121" s="15">
        <v>0</v>
      </c>
    </row>
    <row r="122" spans="1:10" ht="30">
      <c r="A122" s="36"/>
      <c r="B122" s="38"/>
      <c r="C122" s="23" t="s">
        <v>63</v>
      </c>
      <c r="D122" s="15">
        <v>0</v>
      </c>
      <c r="E122" s="15">
        <v>0</v>
      </c>
      <c r="F122" s="15">
        <v>0</v>
      </c>
      <c r="G122" s="15">
        <v>0</v>
      </c>
      <c r="H122" s="15">
        <f>2500+150</f>
        <v>2650</v>
      </c>
      <c r="I122" s="15">
        <v>0</v>
      </c>
      <c r="J122" s="15">
        <v>0</v>
      </c>
    </row>
    <row r="123" spans="1:10" ht="30">
      <c r="A123" s="36"/>
      <c r="B123" s="38"/>
      <c r="C123" s="23" t="s">
        <v>64</v>
      </c>
      <c r="D123" s="15"/>
      <c r="E123" s="15"/>
      <c r="F123" s="15"/>
      <c r="G123" s="15"/>
      <c r="H123" s="15"/>
      <c r="I123" s="15"/>
      <c r="J123" s="15"/>
    </row>
    <row r="124" spans="1:10" ht="30">
      <c r="A124" s="36"/>
      <c r="B124" s="38"/>
      <c r="C124" s="23" t="s">
        <v>65</v>
      </c>
      <c r="D124" s="15"/>
      <c r="E124" s="15"/>
      <c r="F124" s="15"/>
      <c r="G124" s="15"/>
      <c r="H124" s="15"/>
      <c r="I124" s="15"/>
      <c r="J124" s="15"/>
    </row>
    <row r="125" spans="1:10">
      <c r="A125" s="36"/>
      <c r="B125" s="38"/>
      <c r="C125" s="24" t="s">
        <v>66</v>
      </c>
      <c r="D125" s="15"/>
      <c r="E125" s="15"/>
      <c r="F125" s="15"/>
      <c r="G125" s="15"/>
      <c r="H125" s="15"/>
      <c r="I125" s="15"/>
      <c r="J125" s="15"/>
    </row>
    <row r="126" spans="1:10" ht="30">
      <c r="A126" s="36"/>
      <c r="B126" s="39"/>
      <c r="C126" s="23" t="s">
        <v>67</v>
      </c>
      <c r="D126" s="15"/>
      <c r="E126" s="15"/>
      <c r="F126" s="15"/>
      <c r="G126" s="15"/>
      <c r="H126" s="15"/>
      <c r="I126" s="15"/>
      <c r="J126" s="15"/>
    </row>
    <row r="127" spans="1:10">
      <c r="A127" s="35" t="s">
        <v>92</v>
      </c>
      <c r="B127" s="37" t="s">
        <v>93</v>
      </c>
      <c r="C127" s="28" t="s">
        <v>60</v>
      </c>
      <c r="D127" s="15">
        <f>SUM(D128:D134)</f>
        <v>0</v>
      </c>
      <c r="E127" s="15">
        <f t="shared" ref="E127:J127" si="19">SUM(E128:E134)</f>
        <v>0</v>
      </c>
      <c r="F127" s="15">
        <f t="shared" si="19"/>
        <v>0</v>
      </c>
      <c r="G127" s="15">
        <f t="shared" si="19"/>
        <v>0</v>
      </c>
      <c r="H127" s="15">
        <f t="shared" si="19"/>
        <v>68</v>
      </c>
      <c r="I127" s="15">
        <f t="shared" si="19"/>
        <v>0</v>
      </c>
      <c r="J127" s="15">
        <f t="shared" si="19"/>
        <v>0</v>
      </c>
    </row>
    <row r="128" spans="1:10">
      <c r="A128" s="36"/>
      <c r="B128" s="38"/>
      <c r="C128" s="28" t="s">
        <v>61</v>
      </c>
      <c r="D128" s="15"/>
      <c r="E128" s="15"/>
      <c r="F128" s="15"/>
      <c r="G128" s="15"/>
      <c r="H128" s="15"/>
      <c r="I128" s="15"/>
      <c r="J128" s="15"/>
    </row>
    <row r="129" spans="1:10" ht="30">
      <c r="A129" s="36"/>
      <c r="B129" s="38"/>
      <c r="C129" s="27" t="s">
        <v>62</v>
      </c>
      <c r="D129" s="15">
        <v>0</v>
      </c>
      <c r="E129" s="15">
        <v>0</v>
      </c>
      <c r="F129" s="15">
        <v>0</v>
      </c>
      <c r="G129" s="15">
        <v>0</v>
      </c>
      <c r="H129" s="15">
        <v>0</v>
      </c>
      <c r="I129" s="15">
        <v>0</v>
      </c>
      <c r="J129" s="15">
        <v>0</v>
      </c>
    </row>
    <row r="130" spans="1:10" ht="30">
      <c r="A130" s="36"/>
      <c r="B130" s="38"/>
      <c r="C130" s="27" t="s">
        <v>63</v>
      </c>
      <c r="D130" s="15">
        <v>0</v>
      </c>
      <c r="E130" s="15">
        <v>0</v>
      </c>
      <c r="F130" s="15">
        <v>0</v>
      </c>
      <c r="G130" s="15">
        <v>0</v>
      </c>
      <c r="H130" s="15">
        <v>68</v>
      </c>
      <c r="I130" s="15">
        <v>0</v>
      </c>
      <c r="J130" s="15">
        <v>0</v>
      </c>
    </row>
    <row r="131" spans="1:10" ht="30">
      <c r="A131" s="36"/>
      <c r="B131" s="38"/>
      <c r="C131" s="27" t="s">
        <v>64</v>
      </c>
      <c r="D131" s="15"/>
      <c r="E131" s="15"/>
      <c r="F131" s="15"/>
      <c r="G131" s="15"/>
      <c r="H131" s="15"/>
      <c r="I131" s="15"/>
      <c r="J131" s="15"/>
    </row>
    <row r="132" spans="1:10" ht="30">
      <c r="A132" s="36"/>
      <c r="B132" s="38"/>
      <c r="C132" s="27" t="s">
        <v>65</v>
      </c>
      <c r="D132" s="15"/>
      <c r="E132" s="15"/>
      <c r="F132" s="15"/>
      <c r="G132" s="15"/>
      <c r="H132" s="15"/>
      <c r="I132" s="15"/>
      <c r="J132" s="15"/>
    </row>
    <row r="133" spans="1:10">
      <c r="A133" s="36"/>
      <c r="B133" s="38"/>
      <c r="C133" s="28" t="s">
        <v>66</v>
      </c>
      <c r="D133" s="15"/>
      <c r="E133" s="15"/>
      <c r="F133" s="15"/>
      <c r="G133" s="15"/>
      <c r="H133" s="15"/>
      <c r="I133" s="15"/>
      <c r="J133" s="15"/>
    </row>
    <row r="134" spans="1:10" ht="30">
      <c r="A134" s="36"/>
      <c r="B134" s="39"/>
      <c r="C134" s="27" t="s">
        <v>67</v>
      </c>
      <c r="D134" s="15"/>
      <c r="E134" s="15"/>
      <c r="F134" s="15"/>
      <c r="G134" s="15"/>
      <c r="H134" s="15"/>
      <c r="I134" s="15"/>
      <c r="J134" s="15"/>
    </row>
    <row r="135" spans="1:10">
      <c r="A135" s="40" t="s">
        <v>45</v>
      </c>
      <c r="B135" s="41" t="s">
        <v>46</v>
      </c>
      <c r="C135" s="10" t="s">
        <v>60</v>
      </c>
      <c r="D135" s="17">
        <f>SUM(D136:D142)</f>
        <v>392.9</v>
      </c>
      <c r="E135" s="17">
        <f t="shared" ref="E135:J135" si="20">SUM(E136:E142)</f>
        <v>1705</v>
      </c>
      <c r="F135" s="17">
        <f t="shared" si="20"/>
        <v>947</v>
      </c>
      <c r="G135" s="17">
        <f t="shared" si="20"/>
        <v>1614.9</v>
      </c>
      <c r="H135" s="17">
        <f t="shared" si="20"/>
        <v>146.6</v>
      </c>
      <c r="I135" s="17">
        <f t="shared" si="20"/>
        <v>10</v>
      </c>
      <c r="J135" s="17">
        <f t="shared" si="20"/>
        <v>30</v>
      </c>
    </row>
    <row r="136" spans="1:10">
      <c r="A136" s="40"/>
      <c r="B136" s="42"/>
      <c r="C136" s="10" t="s">
        <v>61</v>
      </c>
      <c r="D136" s="17"/>
      <c r="E136" s="17"/>
      <c r="F136" s="17"/>
      <c r="G136" s="17"/>
      <c r="H136" s="17"/>
      <c r="I136" s="17"/>
      <c r="J136" s="17"/>
    </row>
    <row r="137" spans="1:10" ht="42.75">
      <c r="A137" s="40"/>
      <c r="B137" s="42"/>
      <c r="C137" s="13" t="s">
        <v>62</v>
      </c>
      <c r="D137" s="17">
        <f t="shared" ref="D137:J138" si="21">SUM(D145,D153,D177,D185)</f>
        <v>0</v>
      </c>
      <c r="E137" s="17">
        <f t="shared" si="21"/>
        <v>0</v>
      </c>
      <c r="F137" s="17">
        <f t="shared" si="21"/>
        <v>0</v>
      </c>
      <c r="G137" s="17">
        <f t="shared" si="21"/>
        <v>130</v>
      </c>
      <c r="H137" s="17">
        <f t="shared" si="21"/>
        <v>0</v>
      </c>
      <c r="I137" s="17">
        <f t="shared" si="21"/>
        <v>0</v>
      </c>
      <c r="J137" s="17">
        <f t="shared" si="21"/>
        <v>0</v>
      </c>
    </row>
    <row r="138" spans="1:10" ht="28.5">
      <c r="A138" s="40"/>
      <c r="B138" s="42"/>
      <c r="C138" s="13" t="s">
        <v>63</v>
      </c>
      <c r="D138" s="17">
        <f t="shared" si="21"/>
        <v>392.9</v>
      </c>
      <c r="E138" s="17">
        <f t="shared" si="21"/>
        <v>1705</v>
      </c>
      <c r="F138" s="17">
        <f t="shared" si="21"/>
        <v>947</v>
      </c>
      <c r="G138" s="17">
        <f t="shared" si="21"/>
        <v>1484.9</v>
      </c>
      <c r="H138" s="17">
        <f t="shared" si="21"/>
        <v>146.6</v>
      </c>
      <c r="I138" s="17">
        <f t="shared" si="21"/>
        <v>10</v>
      </c>
      <c r="J138" s="17">
        <f t="shared" si="21"/>
        <v>30</v>
      </c>
    </row>
    <row r="139" spans="1:10" ht="28.5">
      <c r="A139" s="40"/>
      <c r="B139" s="42"/>
      <c r="C139" s="13" t="s">
        <v>64</v>
      </c>
      <c r="D139" s="17"/>
      <c r="E139" s="17"/>
      <c r="F139" s="17"/>
      <c r="G139" s="17"/>
      <c r="H139" s="17"/>
      <c r="I139" s="17"/>
      <c r="J139" s="17"/>
    </row>
    <row r="140" spans="1:10" ht="28.5">
      <c r="A140" s="40"/>
      <c r="B140" s="42"/>
      <c r="C140" s="13" t="s">
        <v>65</v>
      </c>
      <c r="D140" s="17"/>
      <c r="E140" s="17"/>
      <c r="F140" s="17"/>
      <c r="G140" s="17"/>
      <c r="H140" s="17"/>
      <c r="I140" s="17"/>
      <c r="J140" s="17"/>
    </row>
    <row r="141" spans="1:10">
      <c r="A141" s="40"/>
      <c r="B141" s="42"/>
      <c r="C141" s="10" t="s">
        <v>66</v>
      </c>
      <c r="D141" s="17"/>
      <c r="E141" s="17"/>
      <c r="F141" s="17"/>
      <c r="G141" s="17"/>
      <c r="H141" s="17"/>
      <c r="I141" s="17"/>
      <c r="J141" s="17"/>
    </row>
    <row r="142" spans="1:10" ht="28.5">
      <c r="A142" s="40"/>
      <c r="B142" s="43"/>
      <c r="C142" s="13" t="s">
        <v>67</v>
      </c>
      <c r="D142" s="17"/>
      <c r="E142" s="17"/>
      <c r="F142" s="17"/>
      <c r="G142" s="17"/>
      <c r="H142" s="17"/>
      <c r="I142" s="17"/>
      <c r="J142" s="17"/>
    </row>
    <row r="143" spans="1:10">
      <c r="A143" s="35" t="s">
        <v>47</v>
      </c>
      <c r="B143" s="37" t="s">
        <v>50</v>
      </c>
      <c r="C143" s="22" t="s">
        <v>60</v>
      </c>
      <c r="D143" s="15">
        <f>SUM(D144:D150)</f>
        <v>45</v>
      </c>
      <c r="E143" s="15">
        <f t="shared" ref="E143:J143" si="22">SUM(E144:E150)</f>
        <v>50.5</v>
      </c>
      <c r="F143" s="15">
        <f t="shared" si="22"/>
        <v>23.5</v>
      </c>
      <c r="G143" s="15">
        <f t="shared" si="22"/>
        <v>23.5</v>
      </c>
      <c r="H143" s="15">
        <f t="shared" si="22"/>
        <v>0</v>
      </c>
      <c r="I143" s="15">
        <f t="shared" si="22"/>
        <v>0</v>
      </c>
      <c r="J143" s="15">
        <f t="shared" si="22"/>
        <v>0</v>
      </c>
    </row>
    <row r="144" spans="1:10">
      <c r="A144" s="36"/>
      <c r="B144" s="38"/>
      <c r="C144" s="22" t="s">
        <v>61</v>
      </c>
      <c r="D144" s="15"/>
      <c r="E144" s="15"/>
      <c r="F144" s="15"/>
      <c r="G144" s="15"/>
      <c r="H144" s="15"/>
      <c r="I144" s="15"/>
      <c r="J144" s="15"/>
    </row>
    <row r="145" spans="1:10" ht="30">
      <c r="A145" s="36"/>
      <c r="B145" s="38"/>
      <c r="C145" s="6" t="s">
        <v>62</v>
      </c>
      <c r="D145" s="15"/>
      <c r="E145" s="15"/>
      <c r="F145" s="15"/>
      <c r="G145" s="15"/>
      <c r="H145" s="15"/>
      <c r="I145" s="15"/>
      <c r="J145" s="15"/>
    </row>
    <row r="146" spans="1:10" ht="30">
      <c r="A146" s="36"/>
      <c r="B146" s="38"/>
      <c r="C146" s="6" t="s">
        <v>63</v>
      </c>
      <c r="D146" s="15">
        <v>45</v>
      </c>
      <c r="E146" s="15">
        <v>50.5</v>
      </c>
      <c r="F146" s="15">
        <v>23.5</v>
      </c>
      <c r="G146" s="15">
        <v>23.5</v>
      </c>
      <c r="H146" s="15">
        <v>0</v>
      </c>
      <c r="I146" s="15">
        <v>0</v>
      </c>
      <c r="J146" s="15">
        <v>0</v>
      </c>
    </row>
    <row r="147" spans="1:10" ht="30">
      <c r="A147" s="36"/>
      <c r="B147" s="38"/>
      <c r="C147" s="6" t="s">
        <v>64</v>
      </c>
      <c r="D147" s="15"/>
      <c r="E147" s="15"/>
      <c r="F147" s="15"/>
      <c r="G147" s="15"/>
      <c r="H147" s="15"/>
      <c r="I147" s="15"/>
      <c r="J147" s="15"/>
    </row>
    <row r="148" spans="1:10" ht="30">
      <c r="A148" s="36"/>
      <c r="B148" s="38"/>
      <c r="C148" s="6" t="s">
        <v>65</v>
      </c>
      <c r="D148" s="15"/>
      <c r="E148" s="15"/>
      <c r="F148" s="15"/>
      <c r="G148" s="15"/>
      <c r="H148" s="15"/>
      <c r="I148" s="15"/>
      <c r="J148" s="15"/>
    </row>
    <row r="149" spans="1:10">
      <c r="A149" s="36"/>
      <c r="B149" s="38"/>
      <c r="C149" s="22" t="s">
        <v>66</v>
      </c>
      <c r="D149" s="15"/>
      <c r="E149" s="15"/>
      <c r="F149" s="15"/>
      <c r="G149" s="15"/>
      <c r="H149" s="15"/>
      <c r="I149" s="15"/>
      <c r="J149" s="15"/>
    </row>
    <row r="150" spans="1:10" ht="30">
      <c r="A150" s="36"/>
      <c r="B150" s="39"/>
      <c r="C150" s="6" t="s">
        <v>67</v>
      </c>
      <c r="D150" s="15"/>
      <c r="E150" s="15"/>
      <c r="F150" s="15"/>
      <c r="G150" s="15"/>
      <c r="H150" s="15"/>
      <c r="I150" s="15"/>
      <c r="J150" s="15"/>
    </row>
    <row r="151" spans="1:10">
      <c r="A151" s="35" t="s">
        <v>48</v>
      </c>
      <c r="B151" s="37" t="s">
        <v>49</v>
      </c>
      <c r="C151" s="22" t="s">
        <v>60</v>
      </c>
      <c r="D151" s="15">
        <f>SUM(D152:D158)</f>
        <v>20.399999999999999</v>
      </c>
      <c r="E151" s="15">
        <f t="shared" ref="E151:J151" si="23">SUM(E152:E158)</f>
        <v>44.8</v>
      </c>
      <c r="F151" s="15">
        <f t="shared" si="23"/>
        <v>23.5</v>
      </c>
      <c r="G151" s="15">
        <f t="shared" si="23"/>
        <v>29.7</v>
      </c>
      <c r="H151" s="15">
        <f t="shared" si="23"/>
        <v>30</v>
      </c>
      <c r="I151" s="15">
        <f t="shared" si="23"/>
        <v>10</v>
      </c>
      <c r="J151" s="15">
        <f t="shared" si="23"/>
        <v>30</v>
      </c>
    </row>
    <row r="152" spans="1:10">
      <c r="A152" s="36"/>
      <c r="B152" s="38"/>
      <c r="C152" s="22" t="s">
        <v>61</v>
      </c>
      <c r="D152" s="15"/>
      <c r="E152" s="15"/>
      <c r="F152" s="15"/>
      <c r="G152" s="15"/>
      <c r="H152" s="15"/>
      <c r="I152" s="15"/>
      <c r="J152" s="15"/>
    </row>
    <row r="153" spans="1:10" ht="30">
      <c r="A153" s="36"/>
      <c r="B153" s="38"/>
      <c r="C153" s="6" t="s">
        <v>62</v>
      </c>
      <c r="D153" s="15"/>
      <c r="E153" s="15"/>
      <c r="F153" s="15"/>
      <c r="G153" s="15"/>
      <c r="H153" s="15"/>
      <c r="I153" s="15"/>
      <c r="J153" s="15"/>
    </row>
    <row r="154" spans="1:10" ht="30">
      <c r="A154" s="36"/>
      <c r="B154" s="38"/>
      <c r="C154" s="6" t="s">
        <v>63</v>
      </c>
      <c r="D154" s="15">
        <v>20.399999999999999</v>
      </c>
      <c r="E154" s="15">
        <v>44.8</v>
      </c>
      <c r="F154" s="15">
        <v>23.5</v>
      </c>
      <c r="G154" s="15">
        <v>29.7</v>
      </c>
      <c r="H154" s="15">
        <v>30</v>
      </c>
      <c r="I154" s="15">
        <v>10</v>
      </c>
      <c r="J154" s="15">
        <v>30</v>
      </c>
    </row>
    <row r="155" spans="1:10" ht="30">
      <c r="A155" s="36"/>
      <c r="B155" s="38"/>
      <c r="C155" s="6" t="s">
        <v>64</v>
      </c>
      <c r="D155" s="15"/>
      <c r="E155" s="15"/>
      <c r="F155" s="15"/>
      <c r="G155" s="15"/>
      <c r="H155" s="15"/>
      <c r="I155" s="15"/>
      <c r="J155" s="15"/>
    </row>
    <row r="156" spans="1:10" ht="30">
      <c r="A156" s="36"/>
      <c r="B156" s="38"/>
      <c r="C156" s="6" t="s">
        <v>65</v>
      </c>
      <c r="D156" s="15"/>
      <c r="E156" s="15"/>
      <c r="F156" s="15"/>
      <c r="G156" s="15"/>
      <c r="H156" s="15"/>
      <c r="I156" s="15"/>
      <c r="J156" s="15"/>
    </row>
    <row r="157" spans="1:10">
      <c r="A157" s="36"/>
      <c r="B157" s="38"/>
      <c r="C157" s="22" t="s">
        <v>66</v>
      </c>
      <c r="D157" s="15"/>
      <c r="E157" s="15"/>
      <c r="F157" s="15"/>
      <c r="G157" s="15"/>
      <c r="H157" s="15"/>
      <c r="I157" s="15"/>
      <c r="J157" s="15"/>
    </row>
    <row r="158" spans="1:10" ht="30">
      <c r="A158" s="36"/>
      <c r="B158" s="39"/>
      <c r="C158" s="6" t="s">
        <v>67</v>
      </c>
      <c r="D158" s="15"/>
      <c r="E158" s="15"/>
      <c r="F158" s="15"/>
      <c r="G158" s="15"/>
      <c r="H158" s="15"/>
      <c r="I158" s="15"/>
      <c r="J158" s="15"/>
    </row>
    <row r="159" spans="1:10">
      <c r="A159" s="35" t="s">
        <v>81</v>
      </c>
      <c r="B159" s="37" t="s">
        <v>87</v>
      </c>
      <c r="C159" s="24" t="s">
        <v>60</v>
      </c>
      <c r="D159" s="15">
        <f>SUM(D160:D166)</f>
        <v>0</v>
      </c>
      <c r="E159" s="15">
        <f t="shared" ref="E159:J159" si="24">SUM(E160:E166)</f>
        <v>0</v>
      </c>
      <c r="F159" s="15">
        <f t="shared" si="24"/>
        <v>0</v>
      </c>
      <c r="G159" s="15">
        <f t="shared" si="24"/>
        <v>0</v>
      </c>
      <c r="H159" s="15">
        <f t="shared" si="24"/>
        <v>0</v>
      </c>
      <c r="I159" s="15">
        <f t="shared" si="24"/>
        <v>15</v>
      </c>
      <c r="J159" s="15">
        <f t="shared" si="24"/>
        <v>0</v>
      </c>
    </row>
    <row r="160" spans="1:10">
      <c r="A160" s="36"/>
      <c r="B160" s="38"/>
      <c r="C160" s="24" t="s">
        <v>61</v>
      </c>
      <c r="D160" s="15"/>
      <c r="E160" s="15"/>
      <c r="F160" s="15"/>
      <c r="G160" s="15"/>
      <c r="H160" s="15"/>
      <c r="I160" s="15"/>
      <c r="J160" s="15"/>
    </row>
    <row r="161" spans="1:10" ht="30">
      <c r="A161" s="36"/>
      <c r="B161" s="38"/>
      <c r="C161" s="23" t="s">
        <v>62</v>
      </c>
      <c r="D161" s="15"/>
      <c r="E161" s="15"/>
      <c r="F161" s="15"/>
      <c r="G161" s="15"/>
      <c r="H161" s="15"/>
      <c r="I161" s="15"/>
      <c r="J161" s="15"/>
    </row>
    <row r="162" spans="1:10" ht="30">
      <c r="A162" s="36"/>
      <c r="B162" s="38"/>
      <c r="C162" s="23" t="s">
        <v>63</v>
      </c>
      <c r="D162" s="15">
        <v>0</v>
      </c>
      <c r="E162" s="15">
        <v>0</v>
      </c>
      <c r="F162" s="15">
        <v>0</v>
      </c>
      <c r="G162" s="15">
        <v>0</v>
      </c>
      <c r="H162" s="15">
        <v>0</v>
      </c>
      <c r="I162" s="15">
        <v>15</v>
      </c>
      <c r="J162" s="15">
        <v>0</v>
      </c>
    </row>
    <row r="163" spans="1:10" ht="30">
      <c r="A163" s="36"/>
      <c r="B163" s="38"/>
      <c r="C163" s="23" t="s">
        <v>64</v>
      </c>
      <c r="D163" s="15"/>
      <c r="E163" s="15"/>
      <c r="F163" s="15"/>
      <c r="G163" s="15"/>
      <c r="H163" s="15"/>
      <c r="I163" s="15"/>
      <c r="J163" s="15"/>
    </row>
    <row r="164" spans="1:10" ht="30">
      <c r="A164" s="36"/>
      <c r="B164" s="38"/>
      <c r="C164" s="23" t="s">
        <v>65</v>
      </c>
      <c r="D164" s="15"/>
      <c r="E164" s="15"/>
      <c r="F164" s="15"/>
      <c r="G164" s="15"/>
      <c r="H164" s="15"/>
      <c r="I164" s="15"/>
      <c r="J164" s="15"/>
    </row>
    <row r="165" spans="1:10">
      <c r="A165" s="36"/>
      <c r="B165" s="38"/>
      <c r="C165" s="24" t="s">
        <v>66</v>
      </c>
      <c r="D165" s="15"/>
      <c r="E165" s="15"/>
      <c r="F165" s="15"/>
      <c r="G165" s="15"/>
      <c r="H165" s="15"/>
      <c r="I165" s="15"/>
      <c r="J165" s="15"/>
    </row>
    <row r="166" spans="1:10" ht="30">
      <c r="A166" s="36"/>
      <c r="B166" s="39"/>
      <c r="C166" s="23" t="s">
        <v>67</v>
      </c>
      <c r="D166" s="15"/>
      <c r="E166" s="15"/>
      <c r="F166" s="15"/>
      <c r="G166" s="15"/>
      <c r="H166" s="15"/>
      <c r="I166" s="15"/>
      <c r="J166" s="15"/>
    </row>
    <row r="167" spans="1:10">
      <c r="A167" s="35" t="s">
        <v>83</v>
      </c>
      <c r="B167" s="37" t="s">
        <v>84</v>
      </c>
      <c r="C167" s="24" t="s">
        <v>60</v>
      </c>
      <c r="D167" s="15">
        <f>SUM(D168:D174)</f>
        <v>0</v>
      </c>
      <c r="E167" s="15">
        <f t="shared" ref="E167:J167" si="25">SUM(E168:E174)</f>
        <v>0</v>
      </c>
      <c r="F167" s="15">
        <f t="shared" si="25"/>
        <v>0</v>
      </c>
      <c r="G167" s="15">
        <f t="shared" si="25"/>
        <v>0</v>
      </c>
      <c r="H167" s="15">
        <f t="shared" si="25"/>
        <v>0</v>
      </c>
      <c r="I167" s="15">
        <f>SUM(I168:I174)</f>
        <v>5</v>
      </c>
      <c r="J167" s="15">
        <f t="shared" si="25"/>
        <v>0</v>
      </c>
    </row>
    <row r="168" spans="1:10">
      <c r="A168" s="36"/>
      <c r="B168" s="38"/>
      <c r="C168" s="24" t="s">
        <v>61</v>
      </c>
      <c r="D168" s="15"/>
      <c r="E168" s="15"/>
      <c r="F168" s="15"/>
      <c r="G168" s="15"/>
      <c r="H168" s="15"/>
      <c r="I168" s="15"/>
      <c r="J168" s="15"/>
    </row>
    <row r="169" spans="1:10" ht="30">
      <c r="A169" s="36"/>
      <c r="B169" s="38"/>
      <c r="C169" s="23" t="s">
        <v>62</v>
      </c>
      <c r="D169" s="15"/>
      <c r="E169" s="15"/>
      <c r="F169" s="15"/>
      <c r="G169" s="15"/>
      <c r="H169" s="15"/>
      <c r="I169" s="15"/>
      <c r="J169" s="15"/>
    </row>
    <row r="170" spans="1:10" ht="30">
      <c r="A170" s="36"/>
      <c r="B170" s="38"/>
      <c r="C170" s="23" t="s">
        <v>63</v>
      </c>
      <c r="D170" s="15">
        <v>0</v>
      </c>
      <c r="E170" s="15">
        <v>0</v>
      </c>
      <c r="F170" s="15">
        <v>0</v>
      </c>
      <c r="G170" s="15">
        <v>0</v>
      </c>
      <c r="H170" s="15">
        <v>0</v>
      </c>
      <c r="I170" s="15">
        <v>5</v>
      </c>
      <c r="J170" s="15">
        <v>0</v>
      </c>
    </row>
    <row r="171" spans="1:10" ht="30">
      <c r="A171" s="36"/>
      <c r="B171" s="38"/>
      <c r="C171" s="23" t="s">
        <v>64</v>
      </c>
      <c r="D171" s="15"/>
      <c r="E171" s="15"/>
      <c r="F171" s="15"/>
      <c r="G171" s="15"/>
      <c r="H171" s="15"/>
      <c r="I171" s="15"/>
      <c r="J171" s="15"/>
    </row>
    <row r="172" spans="1:10" ht="30">
      <c r="A172" s="36"/>
      <c r="B172" s="38"/>
      <c r="C172" s="23" t="s">
        <v>65</v>
      </c>
      <c r="D172" s="15"/>
      <c r="E172" s="15"/>
      <c r="F172" s="15"/>
      <c r="G172" s="15"/>
      <c r="H172" s="15"/>
      <c r="I172" s="15"/>
      <c r="J172" s="15"/>
    </row>
    <row r="173" spans="1:10">
      <c r="A173" s="36"/>
      <c r="B173" s="38"/>
      <c r="C173" s="24" t="s">
        <v>66</v>
      </c>
      <c r="D173" s="15"/>
      <c r="E173" s="15"/>
      <c r="F173" s="15"/>
      <c r="G173" s="15"/>
      <c r="H173" s="15"/>
      <c r="I173" s="15"/>
      <c r="J173" s="15"/>
    </row>
    <row r="174" spans="1:10" ht="30">
      <c r="A174" s="36"/>
      <c r="B174" s="39"/>
      <c r="C174" s="23" t="s">
        <v>67</v>
      </c>
      <c r="D174" s="15"/>
      <c r="E174" s="15"/>
      <c r="F174" s="15"/>
      <c r="G174" s="15"/>
      <c r="H174" s="15"/>
      <c r="I174" s="15"/>
      <c r="J174" s="15"/>
    </row>
    <row r="175" spans="1:10">
      <c r="A175" s="35" t="s">
        <v>51</v>
      </c>
      <c r="B175" s="37" t="s">
        <v>52</v>
      </c>
      <c r="C175" s="22" t="s">
        <v>60</v>
      </c>
      <c r="D175" s="15">
        <f>SUM(D176:D182)</f>
        <v>327.5</v>
      </c>
      <c r="E175" s="15">
        <f t="shared" ref="E175:J175" si="26">SUM(E176:E182)</f>
        <v>1159.7</v>
      </c>
      <c r="F175" s="15">
        <f t="shared" si="26"/>
        <v>400</v>
      </c>
      <c r="G175" s="15">
        <f t="shared" si="26"/>
        <v>1274.7</v>
      </c>
      <c r="H175" s="15">
        <f t="shared" si="26"/>
        <v>90</v>
      </c>
      <c r="I175" s="15">
        <f t="shared" si="26"/>
        <v>0</v>
      </c>
      <c r="J175" s="15">
        <f t="shared" si="26"/>
        <v>0</v>
      </c>
    </row>
    <row r="176" spans="1:10">
      <c r="A176" s="36"/>
      <c r="B176" s="38"/>
      <c r="C176" s="22" t="s">
        <v>61</v>
      </c>
      <c r="D176" s="15"/>
      <c r="E176" s="15"/>
      <c r="F176" s="15"/>
      <c r="G176" s="15"/>
      <c r="H176" s="15"/>
      <c r="I176" s="15"/>
      <c r="J176" s="15"/>
    </row>
    <row r="177" spans="1:10" ht="30">
      <c r="A177" s="36"/>
      <c r="B177" s="38"/>
      <c r="C177" s="6" t="s">
        <v>62</v>
      </c>
      <c r="D177" s="15">
        <v>0</v>
      </c>
      <c r="E177" s="15">
        <v>0</v>
      </c>
      <c r="F177" s="15">
        <v>0</v>
      </c>
      <c r="G177" s="15">
        <v>130</v>
      </c>
      <c r="H177" s="15">
        <v>0</v>
      </c>
      <c r="I177" s="15">
        <v>0</v>
      </c>
      <c r="J177" s="15">
        <v>0</v>
      </c>
    </row>
    <row r="178" spans="1:10" ht="30">
      <c r="A178" s="36"/>
      <c r="B178" s="38"/>
      <c r="C178" s="6" t="s">
        <v>63</v>
      </c>
      <c r="D178" s="15">
        <v>327.5</v>
      </c>
      <c r="E178" s="15">
        <v>1159.7</v>
      </c>
      <c r="F178" s="15">
        <v>400</v>
      </c>
      <c r="G178" s="15">
        <v>1144.7</v>
      </c>
      <c r="H178" s="15">
        <v>90</v>
      </c>
      <c r="I178" s="15">
        <v>0</v>
      </c>
      <c r="J178" s="15">
        <v>0</v>
      </c>
    </row>
    <row r="179" spans="1:10" ht="30">
      <c r="A179" s="36"/>
      <c r="B179" s="38"/>
      <c r="C179" s="6" t="s">
        <v>64</v>
      </c>
      <c r="D179" s="15"/>
      <c r="E179" s="15"/>
      <c r="F179" s="15"/>
      <c r="G179" s="15"/>
      <c r="H179" s="15"/>
      <c r="I179" s="15"/>
      <c r="J179" s="15"/>
    </row>
    <row r="180" spans="1:10" ht="30">
      <c r="A180" s="36"/>
      <c r="B180" s="38"/>
      <c r="C180" s="6" t="s">
        <v>65</v>
      </c>
      <c r="D180" s="15"/>
      <c r="E180" s="15"/>
      <c r="F180" s="15"/>
      <c r="G180" s="15"/>
      <c r="H180" s="15"/>
      <c r="I180" s="15"/>
      <c r="J180" s="15"/>
    </row>
    <row r="181" spans="1:10">
      <c r="A181" s="36"/>
      <c r="B181" s="38"/>
      <c r="C181" s="22" t="s">
        <v>66</v>
      </c>
      <c r="D181" s="15"/>
      <c r="E181" s="15"/>
      <c r="F181" s="15"/>
      <c r="G181" s="15"/>
      <c r="H181" s="15"/>
      <c r="I181" s="15"/>
      <c r="J181" s="15"/>
    </row>
    <row r="182" spans="1:10" ht="30">
      <c r="A182" s="36"/>
      <c r="B182" s="39"/>
      <c r="C182" s="6" t="s">
        <v>67</v>
      </c>
      <c r="D182" s="15"/>
      <c r="E182" s="15"/>
      <c r="F182" s="15"/>
      <c r="G182" s="15"/>
      <c r="H182" s="15"/>
      <c r="I182" s="15"/>
      <c r="J182" s="15"/>
    </row>
    <row r="183" spans="1:10">
      <c r="A183" s="35" t="s">
        <v>85</v>
      </c>
      <c r="B183" s="37" t="s">
        <v>53</v>
      </c>
      <c r="C183" s="22" t="s">
        <v>60</v>
      </c>
      <c r="D183" s="15">
        <f>SUM(D184:D190)</f>
        <v>0</v>
      </c>
      <c r="E183" s="15">
        <f t="shared" ref="E183:J183" si="27">SUM(E184:E190)</f>
        <v>450</v>
      </c>
      <c r="F183" s="15">
        <f t="shared" si="27"/>
        <v>500</v>
      </c>
      <c r="G183" s="15">
        <f t="shared" si="27"/>
        <v>287</v>
      </c>
      <c r="H183" s="15">
        <f t="shared" si="27"/>
        <v>26.6</v>
      </c>
      <c r="I183" s="15">
        <f t="shared" si="27"/>
        <v>0</v>
      </c>
      <c r="J183" s="15">
        <f t="shared" si="27"/>
        <v>0</v>
      </c>
    </row>
    <row r="184" spans="1:10">
      <c r="A184" s="36"/>
      <c r="B184" s="38"/>
      <c r="C184" s="22" t="s">
        <v>61</v>
      </c>
      <c r="D184" s="15"/>
      <c r="E184" s="15"/>
      <c r="F184" s="15"/>
      <c r="G184" s="15"/>
      <c r="H184" s="15"/>
      <c r="I184" s="15"/>
      <c r="J184" s="15"/>
    </row>
    <row r="185" spans="1:10" ht="30">
      <c r="A185" s="36"/>
      <c r="B185" s="38"/>
      <c r="C185" s="6" t="s">
        <v>62</v>
      </c>
      <c r="D185" s="15"/>
      <c r="E185" s="15"/>
      <c r="F185" s="15"/>
      <c r="G185" s="15"/>
      <c r="H185" s="15"/>
      <c r="I185" s="15"/>
      <c r="J185" s="15"/>
    </row>
    <row r="186" spans="1:10" ht="30">
      <c r="A186" s="36"/>
      <c r="B186" s="38"/>
      <c r="C186" s="6" t="s">
        <v>63</v>
      </c>
      <c r="D186" s="15">
        <v>0</v>
      </c>
      <c r="E186" s="15">
        <v>450</v>
      </c>
      <c r="F186" s="15">
        <v>500</v>
      </c>
      <c r="G186" s="15">
        <v>287</v>
      </c>
      <c r="H186" s="15">
        <v>26.6</v>
      </c>
      <c r="I186" s="15">
        <v>0</v>
      </c>
      <c r="J186" s="15">
        <v>0</v>
      </c>
    </row>
    <row r="187" spans="1:10" ht="30">
      <c r="A187" s="36"/>
      <c r="B187" s="38"/>
      <c r="C187" s="6" t="s">
        <v>64</v>
      </c>
      <c r="D187" s="15"/>
      <c r="E187" s="15"/>
      <c r="F187" s="15"/>
      <c r="G187" s="15"/>
      <c r="H187" s="15"/>
      <c r="I187" s="15"/>
      <c r="J187" s="15"/>
    </row>
    <row r="188" spans="1:10" ht="30">
      <c r="A188" s="36"/>
      <c r="B188" s="38"/>
      <c r="C188" s="6" t="s">
        <v>65</v>
      </c>
      <c r="D188" s="15"/>
      <c r="E188" s="15"/>
      <c r="F188" s="15"/>
      <c r="G188" s="15"/>
      <c r="H188" s="15"/>
      <c r="I188" s="15"/>
      <c r="J188" s="15"/>
    </row>
    <row r="189" spans="1:10">
      <c r="A189" s="36"/>
      <c r="B189" s="38"/>
      <c r="C189" s="22" t="s">
        <v>66</v>
      </c>
      <c r="D189" s="15"/>
      <c r="E189" s="15"/>
      <c r="F189" s="15"/>
      <c r="G189" s="15"/>
      <c r="H189" s="15"/>
      <c r="I189" s="15"/>
      <c r="J189" s="15"/>
    </row>
    <row r="190" spans="1:10" ht="30">
      <c r="A190" s="36"/>
      <c r="B190" s="39"/>
      <c r="C190" s="6" t="s">
        <v>67</v>
      </c>
      <c r="D190" s="15"/>
      <c r="E190" s="15"/>
      <c r="F190" s="15"/>
      <c r="G190" s="15"/>
      <c r="H190" s="15"/>
      <c r="I190" s="15"/>
      <c r="J190" s="15"/>
    </row>
    <row r="191" spans="1:10">
      <c r="J191" s="25" t="s">
        <v>78</v>
      </c>
    </row>
  </sheetData>
  <mergeCells count="52">
    <mergeCell ref="B15:B22"/>
    <mergeCell ref="A15:A22"/>
    <mergeCell ref="B23:B30"/>
    <mergeCell ref="A23:A30"/>
    <mergeCell ref="I2:J2"/>
    <mergeCell ref="A3:J3"/>
    <mergeCell ref="A4:A5"/>
    <mergeCell ref="B4:B5"/>
    <mergeCell ref="C4:C5"/>
    <mergeCell ref="D4:J4"/>
    <mergeCell ref="A7:A14"/>
    <mergeCell ref="B7:B14"/>
    <mergeCell ref="A31:A38"/>
    <mergeCell ref="B31:B38"/>
    <mergeCell ref="A39:A46"/>
    <mergeCell ref="B39:B46"/>
    <mergeCell ref="A47:A54"/>
    <mergeCell ref="B47:B54"/>
    <mergeCell ref="A55:A62"/>
    <mergeCell ref="B55:B62"/>
    <mergeCell ref="A63:A70"/>
    <mergeCell ref="B63:B70"/>
    <mergeCell ref="A71:A78"/>
    <mergeCell ref="B71:B78"/>
    <mergeCell ref="A79:A86"/>
    <mergeCell ref="B79:B86"/>
    <mergeCell ref="A87:A94"/>
    <mergeCell ref="B87:B94"/>
    <mergeCell ref="A95:A102"/>
    <mergeCell ref="B95:B102"/>
    <mergeCell ref="A103:A110"/>
    <mergeCell ref="B103:B110"/>
    <mergeCell ref="A111:A118"/>
    <mergeCell ref="B111:B118"/>
    <mergeCell ref="A135:A142"/>
    <mergeCell ref="B135:B142"/>
    <mergeCell ref="A119:A126"/>
    <mergeCell ref="B119:B126"/>
    <mergeCell ref="A127:A134"/>
    <mergeCell ref="B127:B134"/>
    <mergeCell ref="A183:A190"/>
    <mergeCell ref="B183:B190"/>
    <mergeCell ref="A143:A150"/>
    <mergeCell ref="B143:B150"/>
    <mergeCell ref="A151:A158"/>
    <mergeCell ref="B151:B158"/>
    <mergeCell ref="A175:A182"/>
    <mergeCell ref="B175:B182"/>
    <mergeCell ref="A159:A166"/>
    <mergeCell ref="B159:B166"/>
    <mergeCell ref="A167:A174"/>
    <mergeCell ref="B167:B174"/>
  </mergeCells>
  <pageMargins left="0.7" right="0.7" top="0.75" bottom="0.75" header="0.3" footer="0.3"/>
  <pageSetup paperSize="9" scale="91" fitToHeight="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Таблица 4 </vt:lpstr>
      <vt:lpstr>Таблица 5 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Алёна</dc:creator>
  <cp:lastModifiedBy>Алёна</cp:lastModifiedBy>
  <cp:lastPrinted>2019-10-03T13:50:38Z</cp:lastPrinted>
  <dcterms:created xsi:type="dcterms:W3CDTF">2019-05-14T08:47:47Z</dcterms:created>
  <dcterms:modified xsi:type="dcterms:W3CDTF">2019-12-02T13:31:51Z</dcterms:modified>
</cp:coreProperties>
</file>